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<sst xmlns="http://schemas.openxmlformats.org/spreadsheetml/2006/main" count="558" uniqueCount="323">
  <si>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</si>
  <si>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</si>
  <si>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</si>
  <si>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</si>
  <si>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</si>
  <si>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</si>
  <si>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</si>
  <si>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</si>
  <si>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</si>
  <si>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</si>
  <si>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</si>
  <si>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</si>
  <si>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</si>
  <si>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</si>
  <si>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</si>
  <si>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</si>
  <si>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</si>
  <si>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</si>
  <si>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</si>
  <si>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</si>
  <si>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</si>
  <si>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</si>
  <si>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</si>
  <si>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</si>
  <si>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</si>
  <si>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</si>
  <si>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</si>
  <si>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</si>
  <si>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</si>
  <si>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</si>
  <si>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</si>
  <si>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</si>
  <si>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</si>
  <si>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</si>
  <si>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</si>
  <si>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</si>
  <si>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</si>
  <si>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</si>
  <si>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</si>
  <si>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</si>
  <si>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</si>
  <si>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</si>
  <si>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</si>
  <si>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</si>
  <si>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</si>
  <si>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</si>
  <si>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</si>
  <si>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</si>
  <si>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</si>
  <si>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</si>
  <si>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</si>
  <si>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</si>
  <si>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</si>
  <si>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</si>
  <si>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</si>
  <si>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</si>
  <si>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</si>
  <si>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</si>
  <si>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</si>
  <si>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</si>
  <si>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</si>
  <si>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</si>
  <si>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</si>
  <si>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</si>
  <si>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</si>
  <si>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</si>
  <si>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</si>
  <si>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</si>
  <si>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</si>
  <si>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</si>
  <si>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</si>
  <si>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</si>
  <si>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</si>
  <si>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</si>
  <si>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</si>
  <si>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</si>
  <si>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</si>
  <si>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</si>
  <si>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</si>
  <si>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</si>
  <si>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</si>
  <si>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</si>
  <si>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</si>
  <si>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</si>
  <si>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</si>
  <si>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</si>
  <si>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</si>
  <si>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</si>
  <si>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</si>
  <si>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</si>
  <si>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</si>
  <si>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</si>
  <si>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</si>
  <si>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</si>
  <si>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</si>
  <si>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</si>
  <si>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</si>
  <si>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</si>
  <si>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</si>
  <si>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</si>
  <si>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</si>
  <si>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</si>
  <si>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</si>
  <si>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</si>
  <si>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</si>
  <si>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</si>
  <si>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</si>
  <si>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</si>
  <si>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</si>
  <si>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</si>
  <si>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</si>
  <si>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</si>
  <si>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</si>
  <si>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</si>
  <si>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</si>
  <si>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</si>
  <si>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</si>
  <si>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</si>
  <si>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</si>
  <si>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</si>
  <si>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</si>
  <si>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</si>
  <si>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</si>
  <si>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</si>
  <si>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</si>
  <si>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</si>
  <si>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</si>
  <si>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</si>
  <si>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</si>
  <si>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</si>
  <si>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</si>
  <si>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</si>
  <si>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</si>
  <si>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</si>
  <si>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</si>
  <si>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</si>
  <si>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</si>
  <si>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</si>
  <si>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</si>
  <si>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</si>
  <si>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</si>
  <si>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</si>
  <si>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</si>
  <si>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</si>
  <si>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</si>
  <si>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</si>
  <si>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</si>
  <si>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</si>
  <si>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</si>
  <si>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</si>
  <si>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</si>
  <si>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</si>
  <si>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</si>
  <si>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</si>
  <si>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</si>
  <si>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</si>
  <si>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</si>
  <si>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</si>
  <si>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</si>
  <si>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</si>
  <si>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</si>
  <si>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</si>
  <si>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</si>
  <si>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</si>
  <si>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</si>
  <si>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</si>
  <si>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</si>
  <si>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</si>
  <si>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</si>
  <si>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</si>
  <si>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</si>
  <si>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</si>
  <si>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</si>
  <si>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</si>
  <si>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</si>
  <si>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</si>
  <si>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</si>
  <si>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</si>
  <si>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</si>
  <si>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</si>
  <si>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</si>
  <si>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</si>
  <si>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</si>
  <si>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</si>
  <si>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</si>
  <si>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</si>
  <si>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</si>
  <si>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</si>
  <si>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</si>
  <si>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</si>
  <si>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</si>
  <si>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</si>
  <si>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</si>
  <si>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</si>
  <si>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</si>
  <si>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</si>
  <si>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</si>
  <si>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</si>
  <si>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</si>
  <si>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</si>
  <si>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</si>
  <si>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</si>
  <si>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</si>
  <si>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</si>
  <si>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</si>
  <si>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</si>
  <si>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</si>
  <si>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</si>
  <si>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</si>
  <si>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</si>
  <si>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</si>
  <si>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</si>
  <si>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</si>
  <si>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</si>
  <si>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</si>
  <si>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</si>
  <si>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</si>
  <si>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</si>
  <si>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</si>
  <si>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</si>
  <si>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</si>
  <si>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</si>
  <si>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</si>
  <si>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</si>
  <si>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</si>
  <si>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</si>
  <si>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</si>
  <si>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</si>
  <si>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</si>
  <si>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</si>
  <si>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</si>
  <si>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</si>
  <si>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</si>
  <si>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</si>
  <si>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</si>
  <si>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</si>
  <si>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</si>
  <si>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</si>
  <si>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</si>
  <si>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</si>
  <si>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</si>
  <si>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</si>
  <si>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</si>
  <si>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</si>
  <si>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</si>
  <si>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</si>
  <si>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</si>
  <si>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</si>
  <si>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</si>
  <si>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</si>
  <si>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</si>
  <si>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</si>
  <si>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</si>
  <si>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</si>
  <si>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</si>
  <si>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</si>
  <si>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</si>
  <si>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</si>
  <si>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</si>
  <si>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</si>
  <si>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</si>
  <si>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</si>
  <si>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</si>
  <si>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</si>
  <si>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</si>
  <si>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</si>
  <si>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</si>
  <si>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</si>
  <si>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</si>
  <si>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</si>
  <si>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</si>
  <si>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</si>
  <si>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</si>
  <si>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</si>
  <si>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</si>
  <si>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</si>
  <si>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</si>
  <si>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</si>
  <si>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</si>
  <si>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</si>
  <si>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</si>
  <si>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</si>
  <si>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</si>
  <si>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</si>
  <si>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</si>
  <si>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</si>
  <si>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</si>
  <si>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</si>
  <si>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</si>
  <si>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</si>
  <si>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</si>
  <si>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</si>
  <si>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</si>
  <si>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</si>
  <si>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</si>
  <si>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</si>
  <si>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</si>
  <si>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</si>
  <si>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</si>
  <si>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</si>
  <si>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</si>
  <si>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</si>
  <si>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</si>
  <si>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</si>
  <si>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</si>
  <si>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</si>
  <si>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</si>
  <si>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</si>
  <si>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</si>
  <si>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</si>
  <si>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</si>
  <si>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</si>
  <si>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</si>
  <si>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</si>
  <si>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</si>
  <si>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</si>
  <si>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</si>
  <si>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</si>
  <si>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</si>
  <si>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</si>
  <si>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</si>
  <si>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</si>
  <si>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на 01 июля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</si>
</sst>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62" sqref="F62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190</v>
      </c>
      <c r="H3" s="83"/>
    </row>
    <row r="4" spans="2:8" ht="15">
      <c r="B4" s="84" t="s">
        <v>322</v>
      </c>
      <c r="C4" s="71"/>
      <c r="D4" s="71"/>
      <c r="E4" s="71"/>
      <c r="F4" s="2" t="s">
        <v>4</v>
      </c>
      <c r="G4" s="85">
        <v>42552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268</v>
      </c>
      <c r="H5" s="73"/>
    </row>
    <row r="6" spans="2:8" ht="29.25" customHeight="1">
      <c r="B6" s="3" t="s">
        <v>7</v>
      </c>
      <c r="C6" s="74" t="s">
        <v>267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319</v>
      </c>
      <c r="E7" s="75"/>
      <c r="F7" s="2" t="s">
        <v>10</v>
      </c>
      <c r="G7" s="76">
        <v>60622423</v>
      </c>
      <c r="H7" s="77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12</v>
      </c>
      <c r="H8" s="77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14</v>
      </c>
      <c r="H9" s="69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9282800</v>
      </c>
      <c r="F15" s="38">
        <f>F16+F56</f>
        <v>4259579.77</v>
      </c>
      <c r="G15" s="34">
        <f>F15-E15</f>
        <v>-5023220.23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2188979.77</v>
      </c>
      <c r="G16" s="34">
        <f aca="true" t="shared" si="0" ref="G16:G68">F16-E16</f>
        <v>-4076320.23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908664.68</v>
      </c>
      <c r="G17" s="34">
        <f t="shared" si="0"/>
        <v>-1830435.3199999998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908664.68</v>
      </c>
      <c r="G18" s="37">
        <f t="shared" si="0"/>
        <v>-1830435.3199999998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900106.38</v>
      </c>
      <c r="G19" s="37">
        <f t="shared" si="0"/>
        <v>-1838993.62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4190.5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4367.8</v>
      </c>
      <c r="G21" s="37">
        <f t="shared" si="0"/>
        <v>4367.8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335274.95</v>
      </c>
      <c r="G22" s="34">
        <f t="shared" si="0"/>
        <v>-322825.05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335274.95</v>
      </c>
      <c r="G23" s="37">
        <f t="shared" si="0"/>
        <v>-322825.05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114032.21</v>
      </c>
      <c r="G24" s="37">
        <f t="shared" si="0"/>
        <v>-115367.79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1879.96</v>
      </c>
      <c r="G25" s="37">
        <f t="shared" si="0"/>
        <v>-2720.04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237312.77</v>
      </c>
      <c r="G26" s="37">
        <f t="shared" si="0"/>
        <v>-186787.23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-17949.99</v>
      </c>
      <c r="G27" s="37">
        <f t="shared" si="0"/>
        <v>-17949.99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285608.09</v>
      </c>
      <c r="G28" s="34">
        <f t="shared" si="0"/>
        <v>137308.09000000003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f>F30</f>
        <v>285608.09</v>
      </c>
      <c r="G29" s="37">
        <f t="shared" si="0"/>
        <v>137308.09000000003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285608.09</v>
      </c>
      <c r="G30" s="37">
        <f t="shared" si="0"/>
        <v>137308.09000000003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574974.31</v>
      </c>
      <c r="G31" s="34">
        <f t="shared" si="0"/>
        <v>-1936825.69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23297.14</v>
      </c>
      <c r="G32" s="37">
        <f t="shared" si="0"/>
        <v>-168802.86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23297.14</v>
      </c>
      <c r="G33" s="37">
        <f t="shared" si="0"/>
        <v>-168802.86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551677.17</v>
      </c>
      <c r="G34" s="37">
        <f t="shared" si="0"/>
        <v>-1768022.83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523277.19</v>
      </c>
      <c r="G35" s="37">
        <f t="shared" si="0"/>
        <v>227077.19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523277.19</v>
      </c>
      <c r="G36" s="37">
        <f t="shared" si="0"/>
        <v>227077.19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28399.98</v>
      </c>
      <c r="G37" s="37">
        <f t="shared" si="0"/>
        <v>-1995100.02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28399.98</v>
      </c>
      <c r="G38" s="37">
        <f t="shared" si="0"/>
        <v>-1995100.02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9370</v>
      </c>
      <c r="G39" s="34">
        <f t="shared" si="0"/>
        <v>-8630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9370</v>
      </c>
      <c r="G40" s="37">
        <f>G41</f>
        <v>-8630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9370</v>
      </c>
      <c r="G41" s="37">
        <f t="shared" si="0"/>
        <v>-8630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72901.44</v>
      </c>
      <c r="G42" s="34">
        <f t="shared" si="0"/>
        <v>-114998.56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72901.44</v>
      </c>
      <c r="G43" s="37">
        <f t="shared" si="0"/>
        <v>-114998.56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72901.44</v>
      </c>
      <c r="G44" s="37">
        <f t="shared" si="0"/>
        <v>-114998.56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72901.44</v>
      </c>
      <c r="G45" s="37">
        <f t="shared" si="0"/>
        <v>-114998.56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1986.3</v>
      </c>
      <c r="G46" s="37">
        <f t="shared" si="0"/>
        <v>1986.3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1986.3</v>
      </c>
      <c r="G47" s="37">
        <f t="shared" si="0"/>
        <v>1986.3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1986.3</v>
      </c>
      <c r="G48" s="37">
        <f t="shared" si="0"/>
        <v>1986.3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1986.3</v>
      </c>
      <c r="G49" s="37">
        <f t="shared" si="0"/>
        <v>1986.3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200</v>
      </c>
      <c r="G50" s="34">
        <f t="shared" si="0"/>
        <v>-1900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200</v>
      </c>
      <c r="G51" s="37">
        <f t="shared" si="0"/>
        <v>-1900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200</v>
      </c>
      <c r="G52" s="37">
        <f t="shared" si="0"/>
        <v>-1900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3017500</v>
      </c>
      <c r="F56" s="38">
        <f>F57</f>
        <v>2070600</v>
      </c>
      <c r="G56" s="34">
        <f t="shared" si="0"/>
        <v>-946900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3017500</v>
      </c>
      <c r="F57" s="38">
        <f>F58+F62+F64</f>
        <v>2070600</v>
      </c>
      <c r="G57" s="37">
        <f t="shared" si="0"/>
        <v>-946900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1921800</v>
      </c>
      <c r="G58" s="37">
        <f t="shared" si="0"/>
        <v>-509500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1921800</v>
      </c>
      <c r="G59" s="37">
        <f t="shared" si="0"/>
        <v>-509500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1921800</v>
      </c>
      <c r="G60" s="37">
        <f t="shared" si="0"/>
        <v>-509500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411200</v>
      </c>
      <c r="F66" s="36">
        <f>F67</f>
        <v>0</v>
      </c>
      <c r="G66" s="37">
        <f t="shared" si="0"/>
        <v>-411200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411200</v>
      </c>
      <c r="F67" s="36">
        <f>F68</f>
        <v>0</v>
      </c>
      <c r="G67" s="37">
        <f t="shared" si="0"/>
        <v>-411200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238200</v>
      </c>
      <c r="F68" s="36">
        <v>0</v>
      </c>
      <c r="G68" s="37">
        <f t="shared" si="0"/>
        <v>-238200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PageLayoutView="0" workbookViewId="0" topLeftCell="A1">
      <pane ySplit="3" topLeftCell="A70" activePane="bottomLeft" state="frozen"/>
      <selection pane="topLeft" activeCell="A1" sqref="A1"/>
      <selection pane="bottomLeft" activeCell="J39" sqref="J39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08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09" t="s">
        <v>16</v>
      </c>
      <c r="C6" s="110"/>
      <c r="D6" s="111" t="s">
        <v>17</v>
      </c>
      <c r="E6" s="110"/>
      <c r="F6" s="111" t="s">
        <v>118</v>
      </c>
      <c r="G6" s="110"/>
      <c r="H6" s="111" t="s">
        <v>19</v>
      </c>
      <c r="I6" s="110"/>
      <c r="J6" s="111" t="s">
        <v>20</v>
      </c>
      <c r="K6" s="112"/>
      <c r="L6" s="110"/>
      <c r="M6" s="113" t="s">
        <v>21</v>
      </c>
      <c r="N6" s="112"/>
      <c r="O6" s="112"/>
      <c r="P6" s="114"/>
    </row>
    <row r="7" spans="2:16" ht="15" customHeight="1" thickBot="1" thickTop="1">
      <c r="B7" s="101" t="s">
        <v>22</v>
      </c>
      <c r="C7" s="102"/>
      <c r="D7" s="103" t="s">
        <v>23</v>
      </c>
      <c r="E7" s="102"/>
      <c r="F7" s="103" t="s">
        <v>24</v>
      </c>
      <c r="G7" s="102"/>
      <c r="H7" s="103" t="s">
        <v>25</v>
      </c>
      <c r="I7" s="102"/>
      <c r="J7" s="103" t="s">
        <v>26</v>
      </c>
      <c r="K7" s="104"/>
      <c r="L7" s="102"/>
      <c r="M7" s="105" t="s">
        <v>27</v>
      </c>
      <c r="N7" s="104"/>
      <c r="O7" s="104"/>
      <c r="P7" s="106"/>
    </row>
    <row r="8" spans="2:16" ht="24.75" customHeight="1" thickTop="1">
      <c r="B8" s="100" t="s">
        <v>119</v>
      </c>
      <c r="C8" s="89"/>
      <c r="D8" s="90" t="s">
        <v>120</v>
      </c>
      <c r="E8" s="89"/>
      <c r="F8" s="90" t="s">
        <v>30</v>
      </c>
      <c r="G8" s="89"/>
      <c r="H8" s="59">
        <f>H9+H44+H51+H56+H68+H81+H88+H92</f>
        <v>9531600</v>
      </c>
      <c r="I8" s="21"/>
      <c r="J8" s="24">
        <f>J9+J44+J51+J56+J68+J81+J88+J92+J35</f>
        <v>3517117.83</v>
      </c>
      <c r="K8" s="22"/>
      <c r="L8" s="23"/>
      <c r="M8" s="87">
        <f aca="true" t="shared" si="0" ref="M8:M14">J8-H8</f>
        <v>-6014482.17</v>
      </c>
      <c r="N8" s="88"/>
      <c r="O8" s="88"/>
      <c r="P8" s="89"/>
    </row>
    <row r="9" spans="2:16" ht="24.75" customHeight="1">
      <c r="B9" s="53" t="s">
        <v>121</v>
      </c>
      <c r="C9" s="47"/>
      <c r="D9" s="91"/>
      <c r="E9" s="92"/>
      <c r="F9" s="17" t="s">
        <v>197</v>
      </c>
      <c r="G9" s="47"/>
      <c r="H9" s="58">
        <f>H10+H15+H30+H32+H35</f>
        <v>4635500</v>
      </c>
      <c r="I9" s="60"/>
      <c r="J9" s="58">
        <f>J10+J15</f>
        <v>1786735.27</v>
      </c>
      <c r="K9" s="54"/>
      <c r="L9" s="55"/>
      <c r="M9" s="93">
        <f t="shared" si="0"/>
        <v>-2848764.73</v>
      </c>
      <c r="N9" s="94"/>
      <c r="O9" s="94"/>
      <c r="P9" s="47"/>
    </row>
    <row r="10" spans="2:16" ht="51" customHeight="1">
      <c r="B10" s="53" t="s">
        <v>295</v>
      </c>
      <c r="C10" s="47"/>
      <c r="D10" s="90" t="s">
        <v>120</v>
      </c>
      <c r="E10" s="89"/>
      <c r="F10" s="17" t="s">
        <v>299</v>
      </c>
      <c r="G10" s="47"/>
      <c r="H10" s="58">
        <f>H11</f>
        <v>769600</v>
      </c>
      <c r="I10" s="60"/>
      <c r="J10" s="58">
        <f>J11</f>
        <v>338036.44999999995</v>
      </c>
      <c r="K10" s="54"/>
      <c r="L10" s="55"/>
      <c r="M10" s="87">
        <f t="shared" si="0"/>
        <v>-431563.55000000005</v>
      </c>
      <c r="N10" s="88"/>
      <c r="O10" s="88"/>
      <c r="P10" s="89"/>
    </row>
    <row r="11" spans="2:16" ht="24.75" customHeight="1">
      <c r="B11" s="56" t="s">
        <v>296</v>
      </c>
      <c r="C11" s="47"/>
      <c r="D11" s="90" t="s">
        <v>120</v>
      </c>
      <c r="E11" s="89"/>
      <c r="F11" s="17" t="s">
        <v>300</v>
      </c>
      <c r="G11" s="47"/>
      <c r="H11" s="59">
        <f>H12+H13+H14</f>
        <v>769600</v>
      </c>
      <c r="I11" s="60"/>
      <c r="J11" s="59">
        <f>J12+J13+J14</f>
        <v>338036.44999999995</v>
      </c>
      <c r="K11" s="54"/>
      <c r="L11" s="55"/>
      <c r="M11" s="87">
        <f t="shared" si="0"/>
        <v>-431563.55000000005</v>
      </c>
      <c r="N11" s="88"/>
      <c r="O11" s="88"/>
      <c r="P11" s="89"/>
    </row>
    <row r="12" spans="2:16" ht="24.75" customHeight="1">
      <c r="B12" s="56" t="s">
        <v>297</v>
      </c>
      <c r="C12" s="47"/>
      <c r="D12" s="90" t="s">
        <v>120</v>
      </c>
      <c r="E12" s="89"/>
      <c r="F12" s="17" t="s">
        <v>301</v>
      </c>
      <c r="G12" s="47"/>
      <c r="H12" s="59">
        <v>553300</v>
      </c>
      <c r="I12" s="60"/>
      <c r="J12" s="59">
        <v>274214.16</v>
      </c>
      <c r="K12" s="54"/>
      <c r="L12" s="55"/>
      <c r="M12" s="87">
        <f t="shared" si="0"/>
        <v>-279085.84</v>
      </c>
      <c r="N12" s="88"/>
      <c r="O12" s="88"/>
      <c r="P12" s="89"/>
    </row>
    <row r="13" spans="2:16" ht="24.75" customHeight="1">
      <c r="B13" s="56" t="s">
        <v>298</v>
      </c>
      <c r="C13" s="47"/>
      <c r="D13" s="90" t="s">
        <v>120</v>
      </c>
      <c r="E13" s="89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87">
        <f t="shared" si="0"/>
        <v>-49200</v>
      </c>
      <c r="N13" s="88"/>
      <c r="O13" s="88"/>
      <c r="P13" s="89"/>
    </row>
    <row r="14" spans="2:16" ht="24.75" customHeight="1">
      <c r="B14" s="56" t="s">
        <v>303</v>
      </c>
      <c r="C14" s="47"/>
      <c r="D14" s="90" t="s">
        <v>120</v>
      </c>
      <c r="E14" s="89"/>
      <c r="F14" s="17" t="s">
        <v>304</v>
      </c>
      <c r="G14" s="47"/>
      <c r="H14" s="59">
        <v>167100</v>
      </c>
      <c r="I14" s="60"/>
      <c r="J14" s="59">
        <v>63822.29</v>
      </c>
      <c r="K14" s="54"/>
      <c r="L14" s="55"/>
      <c r="M14" s="87">
        <f t="shared" si="0"/>
        <v>-103277.70999999999</v>
      </c>
      <c r="N14" s="88"/>
      <c r="O14" s="88"/>
      <c r="P14" s="89"/>
    </row>
    <row r="15" spans="2:16" ht="91.5" customHeight="1">
      <c r="B15" s="15" t="s">
        <v>125</v>
      </c>
      <c r="C15" s="16"/>
      <c r="D15" s="90" t="s">
        <v>120</v>
      </c>
      <c r="E15" s="89"/>
      <c r="F15" s="17" t="s">
        <v>198</v>
      </c>
      <c r="G15" s="16"/>
      <c r="H15" s="58">
        <f>H16+H21+H24</f>
        <v>3411400</v>
      </c>
      <c r="I15" s="61"/>
      <c r="J15" s="58">
        <f>J16+J21+J24</f>
        <v>1448698.82</v>
      </c>
      <c r="K15" s="31"/>
      <c r="L15" s="32"/>
      <c r="M15" s="95">
        <f>J10-H15</f>
        <v>-3073363.55</v>
      </c>
      <c r="N15" s="96"/>
      <c r="O15" s="96"/>
      <c r="P15" s="97"/>
    </row>
    <row r="16" spans="2:16" ht="105.75" customHeight="1">
      <c r="B16" s="15" t="s">
        <v>122</v>
      </c>
      <c r="C16" s="16"/>
      <c r="D16" s="90" t="s">
        <v>120</v>
      </c>
      <c r="E16" s="89"/>
      <c r="F16" s="17" t="s">
        <v>199</v>
      </c>
      <c r="G16" s="16"/>
      <c r="H16" s="58">
        <f>H17</f>
        <v>2869700</v>
      </c>
      <c r="I16" s="61"/>
      <c r="J16" s="58">
        <f>J17</f>
        <v>1221580.47</v>
      </c>
      <c r="K16" s="31"/>
      <c r="L16" s="32"/>
      <c r="M16" s="95">
        <f aca="true" t="shared" si="1" ref="M16:M83">J16-H16</f>
        <v>-1648119.53</v>
      </c>
      <c r="N16" s="96"/>
      <c r="O16" s="96"/>
      <c r="P16" s="97"/>
    </row>
    <row r="17" spans="2:16" ht="38.25" customHeight="1">
      <c r="B17" s="15" t="s">
        <v>123</v>
      </c>
      <c r="C17" s="16"/>
      <c r="D17" s="90" t="s">
        <v>120</v>
      </c>
      <c r="E17" s="89"/>
      <c r="F17" s="17" t="s">
        <v>200</v>
      </c>
      <c r="G17" s="16"/>
      <c r="H17" s="59">
        <f>H18+H19+H20</f>
        <v>2869700</v>
      </c>
      <c r="I17" s="62"/>
      <c r="J17" s="59">
        <f>J18+J19+J20</f>
        <v>1221580.47</v>
      </c>
      <c r="K17" s="25"/>
      <c r="L17" s="26"/>
      <c r="M17" s="87">
        <f t="shared" si="1"/>
        <v>-1648119.53</v>
      </c>
      <c r="N17" s="88"/>
      <c r="O17" s="88"/>
      <c r="P17" s="89"/>
    </row>
    <row r="18" spans="2:16" ht="40.5" customHeight="1">
      <c r="B18" s="15" t="s">
        <v>191</v>
      </c>
      <c r="C18" s="16"/>
      <c r="D18" s="90" t="s">
        <v>120</v>
      </c>
      <c r="E18" s="89"/>
      <c r="F18" s="17" t="s">
        <v>201</v>
      </c>
      <c r="G18" s="16"/>
      <c r="H18" s="59">
        <v>2048400</v>
      </c>
      <c r="I18" s="62"/>
      <c r="J18" s="59">
        <v>920778.16</v>
      </c>
      <c r="K18" s="25"/>
      <c r="L18" s="26"/>
      <c r="M18" s="87">
        <f t="shared" si="1"/>
        <v>-1127621.8399999999</v>
      </c>
      <c r="N18" s="88"/>
      <c r="O18" s="88"/>
      <c r="P18" s="89"/>
    </row>
    <row r="19" spans="2:16" ht="62.25" customHeight="1">
      <c r="B19" s="15" t="s">
        <v>124</v>
      </c>
      <c r="C19" s="16"/>
      <c r="D19" s="90" t="s">
        <v>120</v>
      </c>
      <c r="E19" s="89"/>
      <c r="F19" s="17" t="s">
        <v>202</v>
      </c>
      <c r="G19" s="16"/>
      <c r="H19" s="59">
        <v>202600</v>
      </c>
      <c r="I19" s="62"/>
      <c r="J19" s="63">
        <v>47536</v>
      </c>
      <c r="K19" s="25"/>
      <c r="L19" s="26"/>
      <c r="M19" s="87">
        <f t="shared" si="1"/>
        <v>-155064</v>
      </c>
      <c r="N19" s="88"/>
      <c r="O19" s="88"/>
      <c r="P19" s="89"/>
    </row>
    <row r="20" spans="2:16" ht="75" customHeight="1">
      <c r="B20" s="15" t="s">
        <v>192</v>
      </c>
      <c r="C20" s="16"/>
      <c r="D20" s="90" t="s">
        <v>120</v>
      </c>
      <c r="E20" s="89"/>
      <c r="F20" s="17" t="s">
        <v>203</v>
      </c>
      <c r="G20" s="16"/>
      <c r="H20" s="59">
        <v>618700</v>
      </c>
      <c r="I20" s="62"/>
      <c r="J20" s="63">
        <v>253266.31</v>
      </c>
      <c r="K20" s="25"/>
      <c r="L20" s="26"/>
      <c r="M20" s="87">
        <f t="shared" si="1"/>
        <v>-365433.69</v>
      </c>
      <c r="N20" s="88"/>
      <c r="O20" s="88"/>
      <c r="P20" s="89"/>
    </row>
    <row r="21" spans="2:16" ht="48.75" customHeight="1">
      <c r="B21" s="15" t="s">
        <v>193</v>
      </c>
      <c r="C21" s="16"/>
      <c r="D21" s="90" t="s">
        <v>120</v>
      </c>
      <c r="E21" s="89"/>
      <c r="F21" s="17" t="s">
        <v>204</v>
      </c>
      <c r="G21" s="16"/>
      <c r="H21" s="58">
        <f>H22</f>
        <v>541700</v>
      </c>
      <c r="I21" s="61"/>
      <c r="J21" s="58">
        <f>J22</f>
        <v>227118.35</v>
      </c>
      <c r="K21" s="31"/>
      <c r="L21" s="32"/>
      <c r="M21" s="95">
        <f t="shared" si="1"/>
        <v>-314581.65</v>
      </c>
      <c r="N21" s="96"/>
      <c r="O21" s="96"/>
      <c r="P21" s="97"/>
    </row>
    <row r="22" spans="2:16" ht="48" customHeight="1">
      <c r="B22" s="15" t="s">
        <v>126</v>
      </c>
      <c r="C22" s="16"/>
      <c r="D22" s="90" t="s">
        <v>120</v>
      </c>
      <c r="E22" s="89"/>
      <c r="F22" s="17" t="s">
        <v>205</v>
      </c>
      <c r="G22" s="16"/>
      <c r="H22" s="59">
        <f>H23</f>
        <v>541700</v>
      </c>
      <c r="I22" s="61"/>
      <c r="J22" s="59">
        <f>J23</f>
        <v>227118.35</v>
      </c>
      <c r="K22" s="31"/>
      <c r="L22" s="32"/>
      <c r="M22" s="95">
        <f t="shared" si="1"/>
        <v>-314581.65</v>
      </c>
      <c r="N22" s="96"/>
      <c r="O22" s="96"/>
      <c r="P22" s="97"/>
    </row>
    <row r="23" spans="2:16" ht="51.75" customHeight="1">
      <c r="B23" s="15" t="s">
        <v>127</v>
      </c>
      <c r="C23" s="16"/>
      <c r="D23" s="90" t="s">
        <v>120</v>
      </c>
      <c r="E23" s="89"/>
      <c r="F23" s="17" t="s">
        <v>206</v>
      </c>
      <c r="G23" s="16"/>
      <c r="H23" s="59">
        <v>541700</v>
      </c>
      <c r="I23" s="61"/>
      <c r="J23" s="59">
        <v>227118.35</v>
      </c>
      <c r="K23" s="31"/>
      <c r="L23" s="32"/>
      <c r="M23" s="95">
        <f t="shared" si="1"/>
        <v>-314581.65</v>
      </c>
      <c r="N23" s="96"/>
      <c r="O23" s="96"/>
      <c r="P23" s="97"/>
    </row>
    <row r="24" spans="2:16" ht="19.5" customHeight="1">
      <c r="B24" s="53" t="s">
        <v>128</v>
      </c>
      <c r="C24" s="16"/>
      <c r="D24" s="90" t="s">
        <v>120</v>
      </c>
      <c r="E24" s="89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95">
        <f t="shared" si="1"/>
        <v>0</v>
      </c>
      <c r="N24" s="96"/>
      <c r="O24" s="96"/>
      <c r="P24" s="97"/>
    </row>
    <row r="25" spans="2:16" ht="26.25" customHeight="1">
      <c r="B25" s="53" t="s">
        <v>129</v>
      </c>
      <c r="C25" s="16"/>
      <c r="D25" s="90" t="s">
        <v>120</v>
      </c>
      <c r="E25" s="89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87">
        <f t="shared" si="1"/>
        <v>0</v>
      </c>
      <c r="N25" s="88"/>
      <c r="O25" s="88"/>
      <c r="P25" s="89"/>
    </row>
    <row r="26" spans="2:16" ht="26.25" customHeight="1">
      <c r="B26" s="53" t="s">
        <v>130</v>
      </c>
      <c r="C26" s="16"/>
      <c r="D26" s="90" t="s">
        <v>120</v>
      </c>
      <c r="E26" s="89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87">
        <f t="shared" si="1"/>
        <v>0</v>
      </c>
      <c r="N26" s="88"/>
      <c r="O26" s="88"/>
      <c r="P26" s="89"/>
    </row>
    <row r="27" spans="2:16" ht="20.25" customHeight="1">
      <c r="B27" s="53" t="s">
        <v>131</v>
      </c>
      <c r="C27" s="16"/>
      <c r="D27" s="90" t="s">
        <v>120</v>
      </c>
      <c r="E27" s="89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87">
        <f t="shared" si="1"/>
        <v>0</v>
      </c>
      <c r="N27" s="88"/>
      <c r="O27" s="88"/>
      <c r="P27" s="89"/>
    </row>
    <row r="28" spans="2:16" ht="12" customHeight="1">
      <c r="B28" s="53" t="s">
        <v>132</v>
      </c>
      <c r="C28" s="16"/>
      <c r="D28" s="90" t="s">
        <v>120</v>
      </c>
      <c r="E28" s="89"/>
      <c r="F28" s="17" t="s">
        <v>211</v>
      </c>
      <c r="G28" s="16"/>
      <c r="H28" s="59">
        <v>0</v>
      </c>
      <c r="I28" s="62"/>
      <c r="J28" s="65"/>
      <c r="K28" s="49"/>
      <c r="L28" s="47"/>
      <c r="M28" s="87">
        <f t="shared" si="1"/>
        <v>0</v>
      </c>
      <c r="N28" s="88"/>
      <c r="O28" s="88"/>
      <c r="P28" s="89"/>
    </row>
    <row r="29" spans="2:16" ht="28.5" customHeight="1">
      <c r="B29" s="15" t="s">
        <v>194</v>
      </c>
      <c r="C29" s="16"/>
      <c r="D29" s="90" t="s">
        <v>120</v>
      </c>
      <c r="E29" s="89"/>
      <c r="F29" s="17" t="s">
        <v>212</v>
      </c>
      <c r="G29" s="16"/>
      <c r="H29" s="58">
        <f>H30</f>
        <v>280700</v>
      </c>
      <c r="I29" s="61"/>
      <c r="J29" s="64">
        <f>J30</f>
        <v>0</v>
      </c>
      <c r="K29" s="31"/>
      <c r="L29" s="32"/>
      <c r="M29" s="95">
        <f t="shared" si="1"/>
        <v>-280700</v>
      </c>
      <c r="N29" s="96"/>
      <c r="O29" s="96"/>
      <c r="P29" s="97"/>
    </row>
    <row r="30" spans="2:16" ht="15.75" customHeight="1">
      <c r="B30" s="15" t="s">
        <v>128</v>
      </c>
      <c r="C30" s="16"/>
      <c r="D30" s="90" t="s">
        <v>120</v>
      </c>
      <c r="E30" s="89"/>
      <c r="F30" s="17" t="s">
        <v>213</v>
      </c>
      <c r="G30" s="16"/>
      <c r="H30" s="59">
        <f>H31</f>
        <v>280700</v>
      </c>
      <c r="I30" s="62"/>
      <c r="J30" s="65">
        <f>J31</f>
        <v>0</v>
      </c>
      <c r="K30" s="25"/>
      <c r="L30" s="26"/>
      <c r="M30" s="87">
        <f t="shared" si="1"/>
        <v>-280700</v>
      </c>
      <c r="N30" s="88"/>
      <c r="O30" s="88"/>
      <c r="P30" s="89"/>
    </row>
    <row r="31" spans="2:16" ht="15.75" customHeight="1">
      <c r="B31" s="15" t="s">
        <v>195</v>
      </c>
      <c r="C31" s="16"/>
      <c r="D31" s="90" t="s">
        <v>120</v>
      </c>
      <c r="E31" s="89"/>
      <c r="F31" s="17" t="s">
        <v>214</v>
      </c>
      <c r="G31" s="16"/>
      <c r="H31" s="59">
        <v>280700</v>
      </c>
      <c r="I31" s="62"/>
      <c r="J31" s="65">
        <v>0</v>
      </c>
      <c r="K31" s="25"/>
      <c r="L31" s="26"/>
      <c r="M31" s="87">
        <f t="shared" si="1"/>
        <v>-280700</v>
      </c>
      <c r="N31" s="88"/>
      <c r="O31" s="88"/>
      <c r="P31" s="89"/>
    </row>
    <row r="32" spans="2:16" ht="12.75" customHeight="1">
      <c r="B32" s="15" t="s">
        <v>133</v>
      </c>
      <c r="C32" s="16"/>
      <c r="D32" s="90" t="s">
        <v>120</v>
      </c>
      <c r="E32" s="89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95">
        <f t="shared" si="1"/>
        <v>-5000</v>
      </c>
      <c r="N32" s="96"/>
      <c r="O32" s="96"/>
      <c r="P32" s="97"/>
    </row>
    <row r="33" spans="2:16" ht="12.75" customHeight="1">
      <c r="B33" s="15" t="s">
        <v>128</v>
      </c>
      <c r="C33" s="16"/>
      <c r="D33" s="90" t="s">
        <v>120</v>
      </c>
      <c r="E33" s="89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87">
        <f t="shared" si="1"/>
        <v>-5000</v>
      </c>
      <c r="N33" s="88"/>
      <c r="O33" s="88"/>
      <c r="P33" s="89"/>
    </row>
    <row r="34" spans="2:16" ht="12.75" customHeight="1">
      <c r="B34" s="15" t="s">
        <v>134</v>
      </c>
      <c r="C34" s="16"/>
      <c r="D34" s="90" t="s">
        <v>120</v>
      </c>
      <c r="E34" s="89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87">
        <f t="shared" si="1"/>
        <v>-5000</v>
      </c>
      <c r="N34" s="88"/>
      <c r="O34" s="88"/>
      <c r="P34" s="89"/>
    </row>
    <row r="35" spans="2:16" ht="12" customHeight="1">
      <c r="B35" s="15" t="s">
        <v>135</v>
      </c>
      <c r="C35" s="16"/>
      <c r="D35" s="90" t="s">
        <v>120</v>
      </c>
      <c r="E35" s="89"/>
      <c r="F35" s="17" t="s">
        <v>218</v>
      </c>
      <c r="G35" s="16"/>
      <c r="H35" s="58">
        <f>H36+H39</f>
        <v>168800</v>
      </c>
      <c r="I35" s="61"/>
      <c r="J35" s="64">
        <f>J36+J39</f>
        <v>71960.77</v>
      </c>
      <c r="K35" s="31"/>
      <c r="L35" s="32"/>
      <c r="M35" s="95">
        <f t="shared" si="1"/>
        <v>-96839.23</v>
      </c>
      <c r="N35" s="96"/>
      <c r="O35" s="96"/>
      <c r="P35" s="97"/>
    </row>
    <row r="36" spans="2:16" ht="12.75" customHeight="1">
      <c r="B36" s="15" t="s">
        <v>193</v>
      </c>
      <c r="C36" s="16"/>
      <c r="D36" s="90" t="s">
        <v>120</v>
      </c>
      <c r="E36" s="89"/>
      <c r="F36" s="17" t="s">
        <v>219</v>
      </c>
      <c r="G36" s="16"/>
      <c r="H36" s="59">
        <f>H37</f>
        <v>152000</v>
      </c>
      <c r="I36" s="62"/>
      <c r="J36" s="65">
        <f>J37</f>
        <v>60235.4</v>
      </c>
      <c r="K36" s="25"/>
      <c r="L36" s="26"/>
      <c r="M36" s="87">
        <f t="shared" si="1"/>
        <v>-91764.6</v>
      </c>
      <c r="N36" s="88"/>
      <c r="O36" s="88"/>
      <c r="P36" s="89"/>
    </row>
    <row r="37" spans="2:16" ht="12.75" customHeight="1">
      <c r="B37" s="15" t="s">
        <v>126</v>
      </c>
      <c r="C37" s="16"/>
      <c r="D37" s="90" t="s">
        <v>120</v>
      </c>
      <c r="E37" s="89"/>
      <c r="F37" s="17" t="s">
        <v>220</v>
      </c>
      <c r="G37" s="16"/>
      <c r="H37" s="59">
        <f>H38</f>
        <v>152000</v>
      </c>
      <c r="I37" s="62"/>
      <c r="J37" s="65">
        <f>J38</f>
        <v>60235.4</v>
      </c>
      <c r="K37" s="25"/>
      <c r="L37" s="26"/>
      <c r="M37" s="87">
        <f t="shared" si="1"/>
        <v>-91764.6</v>
      </c>
      <c r="N37" s="88"/>
      <c r="O37" s="88"/>
      <c r="P37" s="89"/>
    </row>
    <row r="38" spans="2:16" ht="12.75" customHeight="1">
      <c r="B38" s="15" t="s">
        <v>127</v>
      </c>
      <c r="C38" s="16"/>
      <c r="D38" s="90" t="s">
        <v>120</v>
      </c>
      <c r="E38" s="89"/>
      <c r="F38" s="17" t="s">
        <v>221</v>
      </c>
      <c r="G38" s="16"/>
      <c r="H38" s="59">
        <v>152000</v>
      </c>
      <c r="I38" s="62"/>
      <c r="J38" s="65">
        <v>60235.4</v>
      </c>
      <c r="K38" s="25"/>
      <c r="L38" s="26"/>
      <c r="M38" s="87">
        <f t="shared" si="1"/>
        <v>-91764.6</v>
      </c>
      <c r="N38" s="88"/>
      <c r="O38" s="88"/>
      <c r="P38" s="89"/>
    </row>
    <row r="39" spans="2:16" ht="20.25" customHeight="1">
      <c r="B39" s="15" t="s">
        <v>128</v>
      </c>
      <c r="C39" s="16"/>
      <c r="D39" s="90" t="s">
        <v>120</v>
      </c>
      <c r="E39" s="89"/>
      <c r="F39" s="17" t="s">
        <v>222</v>
      </c>
      <c r="G39" s="16"/>
      <c r="H39" s="58">
        <f>H40</f>
        <v>16800</v>
      </c>
      <c r="I39" s="61"/>
      <c r="J39" s="64">
        <f>J40</f>
        <v>11725.369999999999</v>
      </c>
      <c r="K39" s="31"/>
      <c r="L39" s="32"/>
      <c r="M39" s="95">
        <f t="shared" si="1"/>
        <v>-5074.630000000001</v>
      </c>
      <c r="N39" s="96"/>
      <c r="O39" s="96"/>
      <c r="P39" s="97"/>
    </row>
    <row r="40" spans="2:16" ht="22.5" customHeight="1">
      <c r="B40" s="15" t="s">
        <v>129</v>
      </c>
      <c r="C40" s="16"/>
      <c r="D40" s="90" t="s">
        <v>120</v>
      </c>
      <c r="E40" s="89"/>
      <c r="F40" s="17" t="s">
        <v>223</v>
      </c>
      <c r="G40" s="16"/>
      <c r="H40" s="59">
        <f>H43+H41+H42</f>
        <v>16800</v>
      </c>
      <c r="I40" s="62"/>
      <c r="J40" s="65">
        <f>J43+J42</f>
        <v>11725.369999999999</v>
      </c>
      <c r="K40" s="25"/>
      <c r="L40" s="26"/>
      <c r="M40" s="87">
        <f t="shared" si="1"/>
        <v>-5074.630000000001</v>
      </c>
      <c r="N40" s="88"/>
      <c r="O40" s="88"/>
      <c r="P40" s="89"/>
    </row>
    <row r="41" spans="2:16" ht="22.5" customHeight="1">
      <c r="B41" s="53" t="s">
        <v>132</v>
      </c>
      <c r="C41" s="16"/>
      <c r="D41" s="90" t="s">
        <v>120</v>
      </c>
      <c r="E41" s="89"/>
      <c r="F41" s="17" t="s">
        <v>307</v>
      </c>
      <c r="G41" s="16"/>
      <c r="H41" s="59">
        <v>1400</v>
      </c>
      <c r="I41" s="62"/>
      <c r="J41" s="65">
        <v>0</v>
      </c>
      <c r="K41" s="49"/>
      <c r="L41" s="47"/>
      <c r="M41" s="87">
        <f>J41-H41</f>
        <v>-1400</v>
      </c>
      <c r="N41" s="88"/>
      <c r="O41" s="88"/>
      <c r="P41" s="89"/>
    </row>
    <row r="42" spans="2:16" ht="22.5" customHeight="1">
      <c r="B42" s="53" t="s">
        <v>132</v>
      </c>
      <c r="C42" s="16"/>
      <c r="D42" s="90" t="s">
        <v>305</v>
      </c>
      <c r="E42" s="89"/>
      <c r="F42" s="17" t="s">
        <v>318</v>
      </c>
      <c r="G42" s="16"/>
      <c r="H42" s="59">
        <v>2500</v>
      </c>
      <c r="I42" s="62"/>
      <c r="J42" s="65">
        <v>1725.37</v>
      </c>
      <c r="K42" s="49"/>
      <c r="L42" s="47"/>
      <c r="M42" s="87">
        <f>J42-H42</f>
        <v>-774.6300000000001</v>
      </c>
      <c r="N42" s="88"/>
      <c r="O42" s="88"/>
      <c r="P42" s="89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12900</v>
      </c>
      <c r="I43" s="62"/>
      <c r="J43" s="65">
        <v>10000</v>
      </c>
      <c r="K43" s="25"/>
      <c r="L43" s="26"/>
      <c r="M43" s="87">
        <f t="shared" si="1"/>
        <v>-2900</v>
      </c>
      <c r="N43" s="88"/>
      <c r="O43" s="88"/>
      <c r="P43" s="89"/>
    </row>
    <row r="44" spans="2:16" ht="16.5" customHeight="1">
      <c r="B44" s="15" t="s">
        <v>136</v>
      </c>
      <c r="C44" s="16"/>
      <c r="D44" s="90" t="s">
        <v>120</v>
      </c>
      <c r="E44" s="89"/>
      <c r="F44" s="17" t="s">
        <v>225</v>
      </c>
      <c r="G44" s="16"/>
      <c r="H44" s="58">
        <f>H45</f>
        <v>174800</v>
      </c>
      <c r="I44" s="61"/>
      <c r="J44" s="64">
        <f>J45</f>
        <v>69910.68</v>
      </c>
      <c r="K44" s="31"/>
      <c r="L44" s="32"/>
      <c r="M44" s="95">
        <f t="shared" si="1"/>
        <v>-104889.32</v>
      </c>
      <c r="N44" s="96"/>
      <c r="O44" s="96"/>
      <c r="P44" s="97"/>
    </row>
    <row r="45" spans="2:16" ht="27" customHeight="1">
      <c r="B45" s="15" t="s">
        <v>137</v>
      </c>
      <c r="C45" s="16"/>
      <c r="D45" s="90" t="s">
        <v>120</v>
      </c>
      <c r="E45" s="89"/>
      <c r="F45" s="17" t="s">
        <v>226</v>
      </c>
      <c r="G45" s="16"/>
      <c r="H45" s="59">
        <f>H46</f>
        <v>174800</v>
      </c>
      <c r="I45" s="62"/>
      <c r="J45" s="65">
        <f>J46</f>
        <v>69910.68</v>
      </c>
      <c r="K45" s="25"/>
      <c r="L45" s="26"/>
      <c r="M45" s="87">
        <f t="shared" si="1"/>
        <v>-104889.32</v>
      </c>
      <c r="N45" s="88"/>
      <c r="O45" s="88"/>
      <c r="P45" s="89"/>
    </row>
    <row r="46" spans="2:16" ht="105.75" customHeight="1">
      <c r="B46" s="15" t="s">
        <v>122</v>
      </c>
      <c r="C46" s="16"/>
      <c r="D46" s="90" t="s">
        <v>120</v>
      </c>
      <c r="E46" s="89"/>
      <c r="F46" s="17" t="s">
        <v>227</v>
      </c>
      <c r="G46" s="16"/>
      <c r="H46" s="59">
        <f>H47</f>
        <v>174800</v>
      </c>
      <c r="I46" s="62"/>
      <c r="J46" s="65">
        <f>J47</f>
        <v>69910.68</v>
      </c>
      <c r="K46" s="25"/>
      <c r="L46" s="26"/>
      <c r="M46" s="87">
        <f t="shared" si="1"/>
        <v>-104889.32</v>
      </c>
      <c r="N46" s="88"/>
      <c r="O46" s="88"/>
      <c r="P46" s="89"/>
    </row>
    <row r="47" spans="2:16" ht="37.5" customHeight="1">
      <c r="B47" s="15" t="s">
        <v>123</v>
      </c>
      <c r="C47" s="16"/>
      <c r="D47" s="90" t="s">
        <v>120</v>
      </c>
      <c r="E47" s="89"/>
      <c r="F47" s="17" t="s">
        <v>228</v>
      </c>
      <c r="G47" s="16"/>
      <c r="H47" s="59">
        <f>H48+H49+H50</f>
        <v>174800</v>
      </c>
      <c r="I47" s="62"/>
      <c r="J47" s="65">
        <f>J48+J49+J50</f>
        <v>69910.68</v>
      </c>
      <c r="K47" s="25"/>
      <c r="L47" s="26"/>
      <c r="M47" s="87">
        <f t="shared" si="1"/>
        <v>-104889.32</v>
      </c>
      <c r="N47" s="88"/>
      <c r="O47" s="88"/>
      <c r="P47" s="89"/>
    </row>
    <row r="48" spans="2:16" ht="37.5" customHeight="1">
      <c r="B48" s="15" t="s">
        <v>191</v>
      </c>
      <c r="C48" s="16"/>
      <c r="D48" s="90" t="s">
        <v>120</v>
      </c>
      <c r="E48" s="89"/>
      <c r="F48" s="17" t="s">
        <v>229</v>
      </c>
      <c r="G48" s="16"/>
      <c r="H48" s="59">
        <v>133500</v>
      </c>
      <c r="I48" s="62"/>
      <c r="J48" s="65">
        <v>54529.68</v>
      </c>
      <c r="K48" s="25"/>
      <c r="L48" s="26"/>
      <c r="M48" s="87">
        <f t="shared" si="1"/>
        <v>-78970.32</v>
      </c>
      <c r="N48" s="88"/>
      <c r="O48" s="88"/>
      <c r="P48" s="89"/>
    </row>
    <row r="49" spans="2:16" ht="68.25" customHeight="1">
      <c r="B49" s="15" t="s">
        <v>192</v>
      </c>
      <c r="C49" s="16"/>
      <c r="D49" s="90" t="s">
        <v>120</v>
      </c>
      <c r="E49" s="89"/>
      <c r="F49" s="17" t="s">
        <v>230</v>
      </c>
      <c r="G49" s="16"/>
      <c r="H49" s="59">
        <v>40300</v>
      </c>
      <c r="I49" s="62"/>
      <c r="J49" s="65">
        <v>14381</v>
      </c>
      <c r="K49" s="25"/>
      <c r="L49" s="26"/>
      <c r="M49" s="87">
        <f t="shared" si="1"/>
        <v>-25919</v>
      </c>
      <c r="N49" s="88"/>
      <c r="O49" s="88"/>
      <c r="P49" s="89"/>
    </row>
    <row r="50" spans="2:16" ht="50.25" customHeight="1">
      <c r="B50" s="56" t="s">
        <v>308</v>
      </c>
      <c r="C50" s="16"/>
      <c r="D50" s="90" t="s">
        <v>305</v>
      </c>
      <c r="E50" s="89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87">
        <f>J50-H50</f>
        <v>0</v>
      </c>
      <c r="N50" s="88"/>
      <c r="O50" s="88"/>
      <c r="P50" s="89"/>
    </row>
    <row r="51" spans="2:16" ht="38.25" customHeight="1">
      <c r="B51" s="15" t="s">
        <v>138</v>
      </c>
      <c r="C51" s="16"/>
      <c r="D51" s="90" t="s">
        <v>120</v>
      </c>
      <c r="E51" s="89"/>
      <c r="F51" s="17" t="s">
        <v>231</v>
      </c>
      <c r="G51" s="16"/>
      <c r="H51" s="58">
        <f>H52</f>
        <v>85500</v>
      </c>
      <c r="I51" s="61"/>
      <c r="J51" s="64">
        <f>J52</f>
        <v>20817</v>
      </c>
      <c r="K51" s="31"/>
      <c r="L51" s="32"/>
      <c r="M51" s="95">
        <f t="shared" si="1"/>
        <v>-64683</v>
      </c>
      <c r="N51" s="96"/>
      <c r="O51" s="96"/>
      <c r="P51" s="97"/>
    </row>
    <row r="52" spans="2:16" ht="50.25" customHeight="1">
      <c r="B52" s="15" t="s">
        <v>139</v>
      </c>
      <c r="C52" s="16"/>
      <c r="D52" s="90" t="s">
        <v>120</v>
      </c>
      <c r="E52" s="89"/>
      <c r="F52" s="17" t="s">
        <v>232</v>
      </c>
      <c r="G52" s="16"/>
      <c r="H52" s="59">
        <f>H53</f>
        <v>85500</v>
      </c>
      <c r="I52" s="62"/>
      <c r="J52" s="59">
        <f>J53</f>
        <v>20817</v>
      </c>
      <c r="K52" s="25"/>
      <c r="L52" s="26"/>
      <c r="M52" s="87">
        <f t="shared" si="1"/>
        <v>-64683</v>
      </c>
      <c r="N52" s="88"/>
      <c r="O52" s="88"/>
      <c r="P52" s="89"/>
    </row>
    <row r="53" spans="2:16" ht="48" customHeight="1">
      <c r="B53" s="15" t="s">
        <v>193</v>
      </c>
      <c r="C53" s="16"/>
      <c r="D53" s="90" t="s">
        <v>120</v>
      </c>
      <c r="E53" s="89"/>
      <c r="F53" s="17" t="s">
        <v>233</v>
      </c>
      <c r="G53" s="16"/>
      <c r="H53" s="59">
        <f>H54</f>
        <v>85500</v>
      </c>
      <c r="I53" s="62"/>
      <c r="J53" s="65">
        <f>J54</f>
        <v>20817</v>
      </c>
      <c r="K53" s="25"/>
      <c r="L53" s="26"/>
      <c r="M53" s="87">
        <f t="shared" si="1"/>
        <v>-64683</v>
      </c>
      <c r="N53" s="88"/>
      <c r="O53" s="88"/>
      <c r="P53" s="89"/>
    </row>
    <row r="54" spans="2:16" ht="48.75" customHeight="1">
      <c r="B54" s="15" t="s">
        <v>126</v>
      </c>
      <c r="C54" s="16"/>
      <c r="D54" s="90" t="s">
        <v>120</v>
      </c>
      <c r="E54" s="89"/>
      <c r="F54" s="17" t="s">
        <v>234</v>
      </c>
      <c r="G54" s="16"/>
      <c r="H54" s="59">
        <f>H55</f>
        <v>85500</v>
      </c>
      <c r="I54" s="62"/>
      <c r="J54" s="65">
        <f>J55</f>
        <v>20817</v>
      </c>
      <c r="K54" s="25"/>
      <c r="L54" s="26"/>
      <c r="M54" s="87">
        <f t="shared" si="1"/>
        <v>-64683</v>
      </c>
      <c r="N54" s="88"/>
      <c r="O54" s="88"/>
      <c r="P54" s="89"/>
    </row>
    <row r="55" spans="2:16" ht="48" customHeight="1">
      <c r="B55" s="15" t="s">
        <v>127</v>
      </c>
      <c r="C55" s="16"/>
      <c r="D55" s="90" t="s">
        <v>120</v>
      </c>
      <c r="E55" s="89"/>
      <c r="F55" s="17" t="s">
        <v>235</v>
      </c>
      <c r="G55" s="16"/>
      <c r="H55" s="59">
        <v>85500</v>
      </c>
      <c r="I55" s="62"/>
      <c r="J55" s="65">
        <v>20817</v>
      </c>
      <c r="K55" s="25"/>
      <c r="L55" s="26"/>
      <c r="M55" s="87">
        <f t="shared" si="1"/>
        <v>-64683</v>
      </c>
      <c r="N55" s="88"/>
      <c r="O55" s="88"/>
      <c r="P55" s="89"/>
    </row>
    <row r="56" spans="2:16" ht="20.25" customHeight="1">
      <c r="B56" s="15" t="s">
        <v>140</v>
      </c>
      <c r="C56" s="16"/>
      <c r="D56" s="90" t="s">
        <v>120</v>
      </c>
      <c r="E56" s="89"/>
      <c r="F56" s="17" t="s">
        <v>236</v>
      </c>
      <c r="G56" s="16"/>
      <c r="H56" s="58">
        <f>H57+H60+H65</f>
        <v>1023100</v>
      </c>
      <c r="I56" s="61"/>
      <c r="J56" s="58">
        <f>J57+J60+J65</f>
        <v>198588</v>
      </c>
      <c r="K56" s="31"/>
      <c r="L56" s="32"/>
      <c r="M56" s="95">
        <f t="shared" si="1"/>
        <v>-824512</v>
      </c>
      <c r="N56" s="96"/>
      <c r="O56" s="96"/>
      <c r="P56" s="97"/>
    </row>
    <row r="57" spans="2:16" ht="19.5" customHeight="1">
      <c r="B57" s="15" t="s">
        <v>141</v>
      </c>
      <c r="C57" s="16"/>
      <c r="D57" s="90" t="s">
        <v>120</v>
      </c>
      <c r="E57" s="89"/>
      <c r="F57" s="17" t="s">
        <v>237</v>
      </c>
      <c r="G57" s="16"/>
      <c r="H57" s="58">
        <f>H58</f>
        <v>16200</v>
      </c>
      <c r="I57" s="61"/>
      <c r="J57" s="58">
        <f>J58</f>
        <v>7700</v>
      </c>
      <c r="K57" s="31"/>
      <c r="L57" s="32"/>
      <c r="M57" s="95">
        <f t="shared" si="1"/>
        <v>-8500</v>
      </c>
      <c r="N57" s="96"/>
      <c r="O57" s="96"/>
      <c r="P57" s="97"/>
    </row>
    <row r="58" spans="2:16" ht="18.75" customHeight="1">
      <c r="B58" s="15" t="s">
        <v>142</v>
      </c>
      <c r="C58" s="16"/>
      <c r="D58" s="90" t="s">
        <v>120</v>
      </c>
      <c r="E58" s="89"/>
      <c r="F58" s="17" t="s">
        <v>238</v>
      </c>
      <c r="G58" s="16"/>
      <c r="H58" s="59">
        <f>H59</f>
        <v>16200</v>
      </c>
      <c r="I58" s="62"/>
      <c r="J58" s="59">
        <f>J59</f>
        <v>7700</v>
      </c>
      <c r="K58" s="25"/>
      <c r="L58" s="26"/>
      <c r="M58" s="87">
        <f t="shared" si="1"/>
        <v>-8500</v>
      </c>
      <c r="N58" s="88"/>
      <c r="O58" s="88"/>
      <c r="P58" s="89"/>
    </row>
    <row r="59" spans="2:16" ht="26.25" customHeight="1">
      <c r="B59" s="15" t="s">
        <v>110</v>
      </c>
      <c r="C59" s="16"/>
      <c r="D59" s="90" t="s">
        <v>120</v>
      </c>
      <c r="E59" s="89"/>
      <c r="F59" s="17" t="s">
        <v>239</v>
      </c>
      <c r="G59" s="16"/>
      <c r="H59" s="59">
        <v>16200</v>
      </c>
      <c r="I59" s="62"/>
      <c r="J59" s="59">
        <v>7700</v>
      </c>
      <c r="K59" s="25"/>
      <c r="L59" s="26"/>
      <c r="M59" s="87">
        <f t="shared" si="1"/>
        <v>-8500</v>
      </c>
      <c r="N59" s="88"/>
      <c r="O59" s="88"/>
      <c r="P59" s="89"/>
    </row>
    <row r="60" spans="2:16" ht="26.25" customHeight="1">
      <c r="B60" s="15" t="s">
        <v>143</v>
      </c>
      <c r="C60" s="16"/>
      <c r="D60" s="90" t="s">
        <v>120</v>
      </c>
      <c r="E60" s="89"/>
      <c r="F60" s="17" t="s">
        <v>240</v>
      </c>
      <c r="G60" s="16"/>
      <c r="H60" s="58">
        <f>H61+H64</f>
        <v>904300</v>
      </c>
      <c r="I60" s="61"/>
      <c r="J60" s="66">
        <f>J61+J64</f>
        <v>148688</v>
      </c>
      <c r="K60" s="31"/>
      <c r="L60" s="32"/>
      <c r="M60" s="95">
        <f t="shared" si="1"/>
        <v>-755612</v>
      </c>
      <c r="N60" s="96"/>
      <c r="O60" s="96"/>
      <c r="P60" s="97"/>
    </row>
    <row r="61" spans="2:16" ht="48" customHeight="1">
      <c r="B61" s="15" t="s">
        <v>193</v>
      </c>
      <c r="C61" s="16"/>
      <c r="D61" s="90" t="s">
        <v>120</v>
      </c>
      <c r="E61" s="89"/>
      <c r="F61" s="17" t="s">
        <v>241</v>
      </c>
      <c r="G61" s="16"/>
      <c r="H61" s="59">
        <f>H62</f>
        <v>896300</v>
      </c>
      <c r="I61" s="62"/>
      <c r="J61" s="63">
        <f>J62</f>
        <v>146655</v>
      </c>
      <c r="K61" s="25"/>
      <c r="L61" s="26"/>
      <c r="M61" s="87">
        <f t="shared" si="1"/>
        <v>-749645</v>
      </c>
      <c r="N61" s="88"/>
      <c r="O61" s="88"/>
      <c r="P61" s="89"/>
    </row>
    <row r="62" spans="2:16" ht="49.5" customHeight="1">
      <c r="B62" s="15" t="s">
        <v>126</v>
      </c>
      <c r="C62" s="16"/>
      <c r="D62" s="90" t="s">
        <v>120</v>
      </c>
      <c r="E62" s="89"/>
      <c r="F62" s="17" t="s">
        <v>242</v>
      </c>
      <c r="G62" s="16"/>
      <c r="H62" s="59">
        <f>H63</f>
        <v>896300</v>
      </c>
      <c r="I62" s="62"/>
      <c r="J62" s="63">
        <f>J63</f>
        <v>146655</v>
      </c>
      <c r="K62" s="25"/>
      <c r="L62" s="26"/>
      <c r="M62" s="87">
        <f t="shared" si="1"/>
        <v>-749645</v>
      </c>
      <c r="N62" s="88"/>
      <c r="O62" s="88"/>
      <c r="P62" s="89"/>
    </row>
    <row r="63" spans="2:16" ht="48.75" customHeight="1">
      <c r="B63" s="15" t="s">
        <v>127</v>
      </c>
      <c r="C63" s="16"/>
      <c r="D63" s="90" t="s">
        <v>120</v>
      </c>
      <c r="E63" s="89"/>
      <c r="F63" s="17" t="s">
        <v>243</v>
      </c>
      <c r="G63" s="16"/>
      <c r="H63" s="59">
        <v>896300</v>
      </c>
      <c r="I63" s="62"/>
      <c r="J63" s="63">
        <v>146655</v>
      </c>
      <c r="K63" s="25"/>
      <c r="L63" s="26"/>
      <c r="M63" s="87">
        <f t="shared" si="1"/>
        <v>-749645</v>
      </c>
      <c r="N63" s="88"/>
      <c r="O63" s="88"/>
      <c r="P63" s="89"/>
    </row>
    <row r="64" spans="2:16" ht="48.75" customHeight="1">
      <c r="B64" s="53" t="s">
        <v>311</v>
      </c>
      <c r="C64" s="16"/>
      <c r="D64" s="90" t="s">
        <v>305</v>
      </c>
      <c r="E64" s="89"/>
      <c r="F64" s="17" t="s">
        <v>310</v>
      </c>
      <c r="G64" s="16"/>
      <c r="H64" s="59">
        <v>8000</v>
      </c>
      <c r="I64" s="62"/>
      <c r="J64" s="63">
        <v>2033</v>
      </c>
      <c r="K64" s="49"/>
      <c r="L64" s="47"/>
      <c r="M64" s="87">
        <f>J64-H64</f>
        <v>-5967</v>
      </c>
      <c r="N64" s="88"/>
      <c r="O64" s="88"/>
      <c r="P64" s="89"/>
    </row>
    <row r="65" spans="2:16" ht="31.5" customHeight="1">
      <c r="B65" s="15" t="s">
        <v>144</v>
      </c>
      <c r="C65" s="16"/>
      <c r="D65" s="90" t="s">
        <v>120</v>
      </c>
      <c r="E65" s="89"/>
      <c r="F65" s="17" t="s">
        <v>244</v>
      </c>
      <c r="G65" s="16"/>
      <c r="H65" s="58">
        <f>H66</f>
        <v>102600</v>
      </c>
      <c r="I65" s="61"/>
      <c r="J65" s="58">
        <f>J66</f>
        <v>42200</v>
      </c>
      <c r="K65" s="31"/>
      <c r="L65" s="32"/>
      <c r="M65" s="95">
        <f t="shared" si="1"/>
        <v>-60400</v>
      </c>
      <c r="N65" s="96"/>
      <c r="O65" s="96"/>
      <c r="P65" s="97"/>
    </row>
    <row r="66" spans="2:16" ht="20.25" customHeight="1">
      <c r="B66" s="15" t="s">
        <v>142</v>
      </c>
      <c r="C66" s="16"/>
      <c r="D66" s="90" t="s">
        <v>120</v>
      </c>
      <c r="E66" s="89"/>
      <c r="F66" s="17" t="s">
        <v>245</v>
      </c>
      <c r="G66" s="16"/>
      <c r="H66" s="59">
        <f>H67</f>
        <v>102600</v>
      </c>
      <c r="I66" s="62"/>
      <c r="J66" s="59">
        <f>J67</f>
        <v>42200</v>
      </c>
      <c r="K66" s="25"/>
      <c r="L66" s="26"/>
      <c r="M66" s="87">
        <f t="shared" si="1"/>
        <v>-60400</v>
      </c>
      <c r="N66" s="88"/>
      <c r="O66" s="88"/>
      <c r="P66" s="89"/>
    </row>
    <row r="67" spans="2:16" ht="26.25" customHeight="1">
      <c r="B67" s="15" t="s">
        <v>110</v>
      </c>
      <c r="C67" s="16"/>
      <c r="D67" s="90" t="s">
        <v>120</v>
      </c>
      <c r="E67" s="89"/>
      <c r="F67" s="17" t="s">
        <v>246</v>
      </c>
      <c r="G67" s="16"/>
      <c r="H67" s="59">
        <v>102600</v>
      </c>
      <c r="I67" s="62"/>
      <c r="J67" s="59">
        <v>42200</v>
      </c>
      <c r="K67" s="25"/>
      <c r="L67" s="26"/>
      <c r="M67" s="87">
        <f t="shared" si="1"/>
        <v>-60400</v>
      </c>
      <c r="N67" s="88"/>
      <c r="O67" s="88"/>
      <c r="P67" s="89"/>
    </row>
    <row r="68" spans="2:16" ht="27" customHeight="1">
      <c r="B68" s="15" t="s">
        <v>145</v>
      </c>
      <c r="C68" s="16"/>
      <c r="D68" s="90" t="s">
        <v>120</v>
      </c>
      <c r="E68" s="89"/>
      <c r="F68" s="17" t="s">
        <v>247</v>
      </c>
      <c r="G68" s="16"/>
      <c r="H68" s="58">
        <f>H69+H76</f>
        <v>1145500</v>
      </c>
      <c r="I68" s="61"/>
      <c r="J68" s="58">
        <f>J69+J76</f>
        <v>417057.39</v>
      </c>
      <c r="K68" s="31"/>
      <c r="L68" s="32"/>
      <c r="M68" s="95">
        <f t="shared" si="1"/>
        <v>-728442.61</v>
      </c>
      <c r="N68" s="96"/>
      <c r="O68" s="96"/>
      <c r="P68" s="97"/>
    </row>
    <row r="69" spans="2:16" ht="16.5" customHeight="1">
      <c r="B69" s="15" t="s">
        <v>146</v>
      </c>
      <c r="C69" s="16"/>
      <c r="D69" s="90" t="s">
        <v>120</v>
      </c>
      <c r="E69" s="89"/>
      <c r="F69" s="17" t="s">
        <v>248</v>
      </c>
      <c r="G69" s="16"/>
      <c r="H69" s="58">
        <f>H70+H72</f>
        <v>651800</v>
      </c>
      <c r="I69" s="61"/>
      <c r="J69" s="64">
        <f>J70+J72</f>
        <v>264819</v>
      </c>
      <c r="K69" s="31"/>
      <c r="L69" s="32"/>
      <c r="M69" s="95">
        <f>J69-H69</f>
        <v>-386981</v>
      </c>
      <c r="N69" s="96"/>
      <c r="O69" s="96"/>
      <c r="P69" s="97"/>
    </row>
    <row r="70" spans="2:16" ht="51.75" customHeight="1">
      <c r="B70" s="53" t="s">
        <v>308</v>
      </c>
      <c r="C70" s="16"/>
      <c r="D70" s="90">
        <v>200</v>
      </c>
      <c r="E70" s="89"/>
      <c r="F70" s="17" t="s">
        <v>313</v>
      </c>
      <c r="G70" s="16"/>
      <c r="H70" s="58">
        <f>H71</f>
        <v>644800</v>
      </c>
      <c r="I70" s="61"/>
      <c r="J70" s="64">
        <f>J71</f>
        <v>263018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90">
        <v>200</v>
      </c>
      <c r="E71" s="89"/>
      <c r="F71" s="17" t="s">
        <v>314</v>
      </c>
      <c r="G71" s="16"/>
      <c r="H71" s="59">
        <v>644800</v>
      </c>
      <c r="I71" s="61"/>
      <c r="J71" s="65">
        <v>263018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90" t="s">
        <v>120</v>
      </c>
      <c r="E72" s="89"/>
      <c r="F72" s="17" t="s">
        <v>249</v>
      </c>
      <c r="G72" s="16"/>
      <c r="H72" s="59">
        <f>H73</f>
        <v>7000</v>
      </c>
      <c r="I72" s="62"/>
      <c r="J72" s="64">
        <f>J73</f>
        <v>1801</v>
      </c>
      <c r="K72" s="25"/>
      <c r="L72" s="26"/>
      <c r="M72" s="87">
        <f t="shared" si="1"/>
        <v>-5199</v>
      </c>
      <c r="N72" s="88"/>
      <c r="O72" s="88"/>
      <c r="P72" s="89"/>
    </row>
    <row r="73" spans="2:16" ht="69.75" customHeight="1">
      <c r="B73" s="15" t="s">
        <v>196</v>
      </c>
      <c r="C73" s="16"/>
      <c r="D73" s="90" t="s">
        <v>120</v>
      </c>
      <c r="E73" s="89"/>
      <c r="F73" s="17" t="s">
        <v>250</v>
      </c>
      <c r="G73" s="16"/>
      <c r="H73" s="59">
        <f>H74+H75</f>
        <v>7000</v>
      </c>
      <c r="I73" s="62"/>
      <c r="J73" s="65">
        <f>J74+J75</f>
        <v>1801</v>
      </c>
      <c r="K73" s="25"/>
      <c r="L73" s="26"/>
      <c r="M73" s="87">
        <f t="shared" si="1"/>
        <v>-5199</v>
      </c>
      <c r="N73" s="88"/>
      <c r="O73" s="88"/>
      <c r="P73" s="89"/>
    </row>
    <row r="74" spans="2:16" ht="30" customHeight="1">
      <c r="B74" s="56" t="s">
        <v>130</v>
      </c>
      <c r="C74" s="16"/>
      <c r="D74" s="90" t="s">
        <v>305</v>
      </c>
      <c r="E74" s="89"/>
      <c r="F74" s="57" t="s">
        <v>316</v>
      </c>
      <c r="G74" s="16"/>
      <c r="H74" s="59">
        <v>3500</v>
      </c>
      <c r="I74" s="62"/>
      <c r="J74" s="65">
        <v>1017</v>
      </c>
      <c r="K74" s="49"/>
      <c r="L74" s="47"/>
      <c r="M74" s="87">
        <f>J74-H74</f>
        <v>-2483</v>
      </c>
      <c r="N74" s="88"/>
      <c r="O74" s="88"/>
      <c r="P74" s="89"/>
    </row>
    <row r="75" spans="2:16" ht="25.5" customHeight="1">
      <c r="B75" s="53" t="s">
        <v>311</v>
      </c>
      <c r="C75" s="16"/>
      <c r="D75" s="90" t="s">
        <v>306</v>
      </c>
      <c r="E75" s="89"/>
      <c r="F75" s="57" t="s">
        <v>315</v>
      </c>
      <c r="G75" s="16"/>
      <c r="H75" s="59">
        <v>3500</v>
      </c>
      <c r="I75" s="62"/>
      <c r="J75" s="65">
        <v>784</v>
      </c>
      <c r="K75" s="49"/>
      <c r="L75" s="47"/>
      <c r="M75" s="87">
        <f>J75-H75</f>
        <v>-2716</v>
      </c>
      <c r="N75" s="88"/>
      <c r="O75" s="88"/>
      <c r="P75" s="89"/>
    </row>
    <row r="76" spans="2:16" ht="18" customHeight="1">
      <c r="B76" s="15" t="s">
        <v>147</v>
      </c>
      <c r="C76" s="16"/>
      <c r="D76" s="90" t="s">
        <v>120</v>
      </c>
      <c r="E76" s="89"/>
      <c r="F76" s="17" t="s">
        <v>251</v>
      </c>
      <c r="G76" s="16"/>
      <c r="H76" s="58">
        <f>H77+H80</f>
        <v>493700</v>
      </c>
      <c r="I76" s="61"/>
      <c r="J76" s="58">
        <f>J77+J80</f>
        <v>152238.39</v>
      </c>
      <c r="K76" s="31"/>
      <c r="L76" s="32"/>
      <c r="M76" s="95">
        <f t="shared" si="1"/>
        <v>-341461.61</v>
      </c>
      <c r="N76" s="96"/>
      <c r="O76" s="96"/>
      <c r="P76" s="97"/>
    </row>
    <row r="77" spans="2:16" ht="51" customHeight="1">
      <c r="B77" s="15" t="s">
        <v>193</v>
      </c>
      <c r="C77" s="16"/>
      <c r="D77" s="90" t="s">
        <v>120</v>
      </c>
      <c r="E77" s="89"/>
      <c r="F77" s="17" t="s">
        <v>252</v>
      </c>
      <c r="G77" s="16"/>
      <c r="H77" s="59">
        <f>H78</f>
        <v>489700</v>
      </c>
      <c r="I77" s="62"/>
      <c r="J77" s="59">
        <f>J78</f>
        <v>151425.39</v>
      </c>
      <c r="K77" s="25"/>
      <c r="L77" s="26"/>
      <c r="M77" s="87">
        <f t="shared" si="1"/>
        <v>-338274.61</v>
      </c>
      <c r="N77" s="88"/>
      <c r="O77" s="88"/>
      <c r="P77" s="89"/>
    </row>
    <row r="78" spans="2:16" ht="49.5" customHeight="1">
      <c r="B78" s="15" t="s">
        <v>126</v>
      </c>
      <c r="C78" s="16"/>
      <c r="D78" s="90" t="s">
        <v>120</v>
      </c>
      <c r="E78" s="89"/>
      <c r="F78" s="17" t="s">
        <v>253</v>
      </c>
      <c r="G78" s="16"/>
      <c r="H78" s="59">
        <f>H79</f>
        <v>489700</v>
      </c>
      <c r="I78" s="62"/>
      <c r="J78" s="59">
        <f>J79</f>
        <v>151425.39</v>
      </c>
      <c r="K78" s="25"/>
      <c r="L78" s="26"/>
      <c r="M78" s="87">
        <f t="shared" si="1"/>
        <v>-338274.61</v>
      </c>
      <c r="N78" s="88"/>
      <c r="O78" s="88"/>
      <c r="P78" s="89"/>
    </row>
    <row r="79" spans="2:16" ht="51.75" customHeight="1">
      <c r="B79" s="15" t="s">
        <v>127</v>
      </c>
      <c r="C79" s="16"/>
      <c r="D79" s="90" t="s">
        <v>120</v>
      </c>
      <c r="E79" s="89"/>
      <c r="F79" s="17" t="s">
        <v>254</v>
      </c>
      <c r="G79" s="16"/>
      <c r="H79" s="59">
        <v>489700</v>
      </c>
      <c r="I79" s="62"/>
      <c r="J79" s="59">
        <v>151425.39</v>
      </c>
      <c r="K79" s="25"/>
      <c r="L79" s="26"/>
      <c r="M79" s="87">
        <f t="shared" si="1"/>
        <v>-338274.61</v>
      </c>
      <c r="N79" s="88"/>
      <c r="O79" s="88"/>
      <c r="P79" s="89"/>
    </row>
    <row r="80" spans="2:16" ht="32.25" customHeight="1">
      <c r="B80" s="56" t="s">
        <v>130</v>
      </c>
      <c r="C80" s="16"/>
      <c r="D80" s="90" t="s">
        <v>305</v>
      </c>
      <c r="E80" s="89"/>
      <c r="F80" s="17" t="s">
        <v>317</v>
      </c>
      <c r="G80" s="16"/>
      <c r="H80" s="59">
        <v>4000</v>
      </c>
      <c r="I80" s="62"/>
      <c r="J80" s="59">
        <v>813</v>
      </c>
      <c r="K80" s="49"/>
      <c r="L80" s="47"/>
      <c r="M80" s="87">
        <f>J80-H80</f>
        <v>-3187</v>
      </c>
      <c r="N80" s="88"/>
      <c r="O80" s="88"/>
      <c r="P80" s="89"/>
    </row>
    <row r="81" spans="2:16" ht="24" customHeight="1">
      <c r="B81" s="15" t="s">
        <v>148</v>
      </c>
      <c r="C81" s="16"/>
      <c r="D81" s="90" t="s">
        <v>120</v>
      </c>
      <c r="E81" s="89"/>
      <c r="F81" s="17" t="s">
        <v>255</v>
      </c>
      <c r="G81" s="16"/>
      <c r="H81" s="58">
        <f>H83+H85</f>
        <v>2412400</v>
      </c>
      <c r="I81" s="61"/>
      <c r="J81" s="58">
        <f>J82</f>
        <v>924870.48</v>
      </c>
      <c r="K81" s="31"/>
      <c r="L81" s="33" t="e">
        <f>#REF!+J83+J85</f>
        <v>#REF!</v>
      </c>
      <c r="M81" s="95">
        <f t="shared" si="1"/>
        <v>-1487529.52</v>
      </c>
      <c r="N81" s="96"/>
      <c r="O81" s="96"/>
      <c r="P81" s="97"/>
    </row>
    <row r="82" spans="2:16" ht="21" customHeight="1">
      <c r="B82" s="15" t="s">
        <v>149</v>
      </c>
      <c r="C82" s="16"/>
      <c r="D82" s="90" t="s">
        <v>120</v>
      </c>
      <c r="E82" s="89"/>
      <c r="F82" s="17" t="s">
        <v>256</v>
      </c>
      <c r="G82" s="16"/>
      <c r="H82" s="59">
        <f>H83+H85</f>
        <v>2412400</v>
      </c>
      <c r="I82" s="62"/>
      <c r="J82" s="59">
        <f>J83+J85</f>
        <v>924870.48</v>
      </c>
      <c r="K82" s="25"/>
      <c r="L82" s="26"/>
      <c r="M82" s="87">
        <f t="shared" si="1"/>
        <v>-1487529.52</v>
      </c>
      <c r="N82" s="88"/>
      <c r="O82" s="88"/>
      <c r="P82" s="89"/>
    </row>
    <row r="83" spans="2:16" ht="23.25" customHeight="1">
      <c r="B83" s="15" t="s">
        <v>142</v>
      </c>
      <c r="C83" s="16"/>
      <c r="D83" s="90" t="s">
        <v>120</v>
      </c>
      <c r="E83" s="89"/>
      <c r="F83" s="17" t="s">
        <v>257</v>
      </c>
      <c r="G83" s="16"/>
      <c r="H83" s="58">
        <f>H84</f>
        <v>311400</v>
      </c>
      <c r="I83" s="61"/>
      <c r="J83" s="66">
        <f>J84</f>
        <v>176250</v>
      </c>
      <c r="K83" s="31"/>
      <c r="L83" s="32"/>
      <c r="M83" s="95">
        <f t="shared" si="1"/>
        <v>-135150</v>
      </c>
      <c r="N83" s="96"/>
      <c r="O83" s="96"/>
      <c r="P83" s="97"/>
    </row>
    <row r="84" spans="2:16" ht="28.5" customHeight="1">
      <c r="B84" s="15" t="s">
        <v>110</v>
      </c>
      <c r="C84" s="16"/>
      <c r="D84" s="90" t="s">
        <v>120</v>
      </c>
      <c r="E84" s="89"/>
      <c r="F84" s="17" t="s">
        <v>258</v>
      </c>
      <c r="G84" s="16"/>
      <c r="H84" s="59">
        <v>311400</v>
      </c>
      <c r="I84" s="62"/>
      <c r="J84" s="63">
        <v>176250</v>
      </c>
      <c r="K84" s="25"/>
      <c r="L84" s="26"/>
      <c r="M84" s="87">
        <f aca="true" t="shared" si="2" ref="M84:M90">J84-H84</f>
        <v>-135150</v>
      </c>
      <c r="N84" s="88"/>
      <c r="O84" s="88"/>
      <c r="P84" s="89"/>
    </row>
    <row r="85" spans="2:16" ht="50.25" customHeight="1">
      <c r="B85" s="15" t="s">
        <v>150</v>
      </c>
      <c r="C85" s="16"/>
      <c r="D85" s="90" t="s">
        <v>120</v>
      </c>
      <c r="E85" s="89"/>
      <c r="F85" s="17" t="s">
        <v>259</v>
      </c>
      <c r="G85" s="16"/>
      <c r="H85" s="58">
        <f>H86</f>
        <v>2101000</v>
      </c>
      <c r="I85" s="61"/>
      <c r="J85" s="58">
        <f>J86</f>
        <v>748620.48</v>
      </c>
      <c r="K85" s="31"/>
      <c r="L85" s="32"/>
      <c r="M85" s="95">
        <f t="shared" si="2"/>
        <v>-1352379.52</v>
      </c>
      <c r="N85" s="96"/>
      <c r="O85" s="96"/>
      <c r="P85" s="97"/>
    </row>
    <row r="86" spans="2:16" ht="30" customHeight="1">
      <c r="B86" s="15" t="s">
        <v>151</v>
      </c>
      <c r="C86" s="16"/>
      <c r="D86" s="90" t="s">
        <v>120</v>
      </c>
      <c r="E86" s="89"/>
      <c r="F86" s="17" t="s">
        <v>260</v>
      </c>
      <c r="G86" s="16"/>
      <c r="H86" s="59">
        <f>H87</f>
        <v>2101000</v>
      </c>
      <c r="I86" s="62"/>
      <c r="J86" s="59">
        <f>J87</f>
        <v>748620.48</v>
      </c>
      <c r="K86" s="25"/>
      <c r="L86" s="26"/>
      <c r="M86" s="87">
        <f t="shared" si="2"/>
        <v>-1352379.52</v>
      </c>
      <c r="N86" s="88"/>
      <c r="O86" s="88"/>
      <c r="P86" s="89"/>
    </row>
    <row r="87" spans="2:16" ht="86.25" customHeight="1">
      <c r="B87" s="15" t="s">
        <v>152</v>
      </c>
      <c r="C87" s="16"/>
      <c r="D87" s="90" t="s">
        <v>120</v>
      </c>
      <c r="E87" s="89"/>
      <c r="F87" s="17" t="s">
        <v>261</v>
      </c>
      <c r="G87" s="16"/>
      <c r="H87" s="59">
        <v>2101000</v>
      </c>
      <c r="I87" s="62"/>
      <c r="J87" s="59">
        <v>748620.48</v>
      </c>
      <c r="K87" s="25"/>
      <c r="L87" s="26"/>
      <c r="M87" s="87">
        <f t="shared" si="2"/>
        <v>-1352379.52</v>
      </c>
      <c r="N87" s="88"/>
      <c r="O87" s="88"/>
      <c r="P87" s="89"/>
    </row>
    <row r="88" spans="2:16" ht="12.75" customHeight="1">
      <c r="B88" s="53" t="s">
        <v>290</v>
      </c>
      <c r="C88" s="16"/>
      <c r="D88" s="90" t="s">
        <v>120</v>
      </c>
      <c r="E88" s="89"/>
      <c r="F88" s="17" t="s">
        <v>292</v>
      </c>
      <c r="G88" s="16"/>
      <c r="H88" s="59">
        <f>H89</f>
        <v>52800</v>
      </c>
      <c r="I88" s="62"/>
      <c r="J88" s="64">
        <f>J89</f>
        <v>27178.24</v>
      </c>
      <c r="K88" s="49"/>
      <c r="L88" s="47"/>
      <c r="M88" s="87">
        <f t="shared" si="2"/>
        <v>-25621.76</v>
      </c>
      <c r="N88" s="88"/>
      <c r="O88" s="88"/>
      <c r="P88" s="89"/>
    </row>
    <row r="89" spans="2:16" ht="17.25" customHeight="1">
      <c r="B89" s="53" t="s">
        <v>291</v>
      </c>
      <c r="C89" s="16"/>
      <c r="D89" s="90" t="s">
        <v>120</v>
      </c>
      <c r="E89" s="89"/>
      <c r="F89" s="17" t="s">
        <v>293</v>
      </c>
      <c r="G89" s="16"/>
      <c r="H89" s="59">
        <f>H90</f>
        <v>52800</v>
      </c>
      <c r="I89" s="62"/>
      <c r="J89" s="65">
        <f>J90</f>
        <v>27178.24</v>
      </c>
      <c r="K89" s="49"/>
      <c r="L89" s="47"/>
      <c r="M89" s="87">
        <f t="shared" si="2"/>
        <v>-25621.76</v>
      </c>
      <c r="N89" s="88"/>
      <c r="O89" s="88"/>
      <c r="P89" s="89"/>
    </row>
    <row r="90" spans="2:16" ht="50.25" customHeight="1">
      <c r="B90" s="53" t="s">
        <v>132</v>
      </c>
      <c r="C90" s="16"/>
      <c r="D90" s="90" t="s">
        <v>120</v>
      </c>
      <c r="E90" s="89"/>
      <c r="F90" s="17" t="s">
        <v>294</v>
      </c>
      <c r="G90" s="16"/>
      <c r="H90" s="59">
        <f>H91</f>
        <v>52800</v>
      </c>
      <c r="I90" s="62"/>
      <c r="J90" s="65">
        <f>J91</f>
        <v>27178.24</v>
      </c>
      <c r="K90" s="49"/>
      <c r="L90" s="47"/>
      <c r="M90" s="87">
        <f t="shared" si="2"/>
        <v>-25621.76</v>
      </c>
      <c r="N90" s="88"/>
      <c r="O90" s="88"/>
      <c r="P90" s="89"/>
    </row>
    <row r="91" spans="2:16" ht="51" customHeight="1">
      <c r="B91" s="42" t="s">
        <v>289</v>
      </c>
      <c r="C91" s="16"/>
      <c r="D91" s="90" t="s">
        <v>120</v>
      </c>
      <c r="E91" s="89"/>
      <c r="F91" s="17" t="s">
        <v>288</v>
      </c>
      <c r="G91" s="16"/>
      <c r="H91" s="59">
        <v>52800</v>
      </c>
      <c r="I91" s="62"/>
      <c r="J91" s="65">
        <v>27178.24</v>
      </c>
      <c r="K91" s="45"/>
      <c r="L91" s="43"/>
      <c r="M91" s="44"/>
      <c r="N91" s="98">
        <v>-5000</v>
      </c>
      <c r="O91" s="99"/>
      <c r="P91" s="43"/>
    </row>
    <row r="92" spans="2:16" ht="14.25" customHeight="1">
      <c r="B92" s="53" t="s">
        <v>153</v>
      </c>
      <c r="C92" s="16"/>
      <c r="D92" s="90">
        <v>200</v>
      </c>
      <c r="E92" s="89"/>
      <c r="F92" s="17" t="s">
        <v>262</v>
      </c>
      <c r="G92" s="16"/>
      <c r="H92" s="59">
        <f>H93</f>
        <v>2000</v>
      </c>
      <c r="I92" s="62"/>
      <c r="J92" s="65">
        <f>J93</f>
        <v>0</v>
      </c>
      <c r="K92" s="49"/>
      <c r="L92" s="47"/>
      <c r="M92" s="48"/>
      <c r="N92" s="98">
        <v>-4999</v>
      </c>
      <c r="O92" s="99"/>
      <c r="P92" s="47"/>
    </row>
    <row r="93" spans="2:16" ht="13.5" customHeight="1">
      <c r="B93" s="53" t="s">
        <v>154</v>
      </c>
      <c r="C93" s="16"/>
      <c r="D93" s="90">
        <v>200</v>
      </c>
      <c r="E93" s="89"/>
      <c r="F93" s="17" t="s">
        <v>263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98">
        <v>-4998</v>
      </c>
      <c r="O93" s="99"/>
      <c r="P93" s="47"/>
    </row>
    <row r="94" spans="2:16" ht="15" customHeight="1">
      <c r="B94" s="53" t="s">
        <v>193</v>
      </c>
      <c r="C94" s="16"/>
      <c r="D94" s="90">
        <v>200</v>
      </c>
      <c r="E94" s="89"/>
      <c r="F94" s="17" t="s">
        <v>264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98">
        <v>-4997</v>
      </c>
      <c r="O94" s="99"/>
      <c r="P94" s="47"/>
    </row>
    <row r="95" spans="2:16" ht="51" customHeight="1">
      <c r="B95" s="53" t="s">
        <v>126</v>
      </c>
      <c r="C95" s="16"/>
      <c r="D95" s="90">
        <v>200</v>
      </c>
      <c r="E95" s="89"/>
      <c r="F95" s="17" t="s">
        <v>265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98">
        <v>-4996</v>
      </c>
      <c r="O95" s="99"/>
      <c r="P95" s="47"/>
    </row>
    <row r="96" spans="2:16" ht="51" customHeight="1">
      <c r="B96" s="15" t="s">
        <v>127</v>
      </c>
      <c r="C96" s="16"/>
      <c r="D96" s="90" t="s">
        <v>120</v>
      </c>
      <c r="E96" s="89"/>
      <c r="F96" s="17" t="s">
        <v>266</v>
      </c>
      <c r="G96" s="16"/>
      <c r="H96" s="18">
        <v>2000</v>
      </c>
      <c r="I96" s="19"/>
      <c r="J96" s="20">
        <v>0</v>
      </c>
      <c r="K96" s="25"/>
      <c r="L96" s="26"/>
      <c r="M96" s="87">
        <f>J96-H96</f>
        <v>-2000</v>
      </c>
      <c r="N96" s="88"/>
      <c r="O96" s="88"/>
      <c r="P96" s="89"/>
    </row>
    <row r="97" spans="2:16" ht="51" customHeight="1">
      <c r="B97" s="28" t="s">
        <v>155</v>
      </c>
      <c r="C97" s="26"/>
      <c r="D97" s="90" t="s">
        <v>156</v>
      </c>
      <c r="E97" s="89"/>
      <c r="F97" s="90" t="s">
        <v>157</v>
      </c>
      <c r="G97" s="89"/>
      <c r="H97" s="29">
        <v>-248800</v>
      </c>
      <c r="I97" s="19"/>
      <c r="J97" s="29">
        <f>Доходы!F15-Расходы!J8</f>
        <v>742461.9399999995</v>
      </c>
      <c r="K97" s="26"/>
      <c r="L97" s="90" t="s">
        <v>30</v>
      </c>
      <c r="M97" s="88"/>
      <c r="N97" s="88"/>
      <c r="O97" s="89"/>
      <c r="P97" s="27"/>
    </row>
    <row r="98" spans="2:16" ht="51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48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09.5" customHeight="1" hidden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22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409.5" customHeight="1" hidden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</sheetData>
  <sheetProtection/>
  <mergeCells count="19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0:P90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D59:E59"/>
    <mergeCell ref="M56:P56"/>
    <mergeCell ref="D55:E55"/>
    <mergeCell ref="D57:E57"/>
    <mergeCell ref="M55:P55"/>
    <mergeCell ref="D56:E56"/>
    <mergeCell ref="M57:P57"/>
    <mergeCell ref="D61:E61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M65:P65"/>
    <mergeCell ref="M66:P66"/>
    <mergeCell ref="D67:E67"/>
    <mergeCell ref="M67:P67"/>
    <mergeCell ref="D66:E66"/>
    <mergeCell ref="M72:P7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82:P82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87:P87"/>
    <mergeCell ref="D86:E86"/>
    <mergeCell ref="M83:P83"/>
    <mergeCell ref="D84:E84"/>
    <mergeCell ref="D83:E83"/>
    <mergeCell ref="M84:P84"/>
    <mergeCell ref="M28:P28"/>
    <mergeCell ref="D26:E26"/>
    <mergeCell ref="D27:E27"/>
    <mergeCell ref="M26:P26"/>
    <mergeCell ref="M27:P27"/>
    <mergeCell ref="M96:P96"/>
    <mergeCell ref="D96:E96"/>
    <mergeCell ref="N92:O92"/>
    <mergeCell ref="M78:P78"/>
    <mergeCell ref="D79:E79"/>
    <mergeCell ref="F97:G97"/>
    <mergeCell ref="L97:O97"/>
    <mergeCell ref="D91:E91"/>
    <mergeCell ref="N91:O91"/>
    <mergeCell ref="N93:O93"/>
    <mergeCell ref="N94:O94"/>
    <mergeCell ref="N95:O95"/>
    <mergeCell ref="D94:E94"/>
    <mergeCell ref="D95:E95"/>
    <mergeCell ref="D74:E74"/>
    <mergeCell ref="D42:E42"/>
    <mergeCell ref="D68:E68"/>
    <mergeCell ref="D72:E72"/>
    <mergeCell ref="D69:E69"/>
    <mergeCell ref="D97:E97"/>
    <mergeCell ref="D87:E87"/>
    <mergeCell ref="D82:E82"/>
    <mergeCell ref="D78:E78"/>
    <mergeCell ref="D65:E65"/>
    <mergeCell ref="D89:E89"/>
    <mergeCell ref="D90:E90"/>
    <mergeCell ref="M80:P80"/>
    <mergeCell ref="M89:P89"/>
    <mergeCell ref="M86:P86"/>
    <mergeCell ref="D10:E10"/>
    <mergeCell ref="D11:E11"/>
    <mergeCell ref="D13:E13"/>
    <mergeCell ref="D70:E70"/>
    <mergeCell ref="D71:E71"/>
    <mergeCell ref="M64:P64"/>
    <mergeCell ref="D24:E24"/>
    <mergeCell ref="D25:E25"/>
    <mergeCell ref="D28:E28"/>
    <mergeCell ref="D64:E64"/>
    <mergeCell ref="D85:E85"/>
    <mergeCell ref="M85:P85"/>
    <mergeCell ref="D81:E81"/>
    <mergeCell ref="M81:P81"/>
    <mergeCell ref="D80:E80"/>
    <mergeCell ref="M10:P10"/>
    <mergeCell ref="D14:E14"/>
    <mergeCell ref="D9:E9"/>
    <mergeCell ref="M9:O9"/>
    <mergeCell ref="D92:E92"/>
    <mergeCell ref="D93:E93"/>
    <mergeCell ref="M41:P41"/>
    <mergeCell ref="D12:E12"/>
    <mergeCell ref="D88:E88"/>
    <mergeCell ref="M88:P88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4" sqref="N14:P14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08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1" t="s">
        <v>16</v>
      </c>
      <c r="D6" s="104"/>
      <c r="E6" s="102"/>
      <c r="F6" s="103" t="s">
        <v>17</v>
      </c>
      <c r="G6" s="102"/>
      <c r="H6" s="103" t="s">
        <v>160</v>
      </c>
      <c r="I6" s="104"/>
      <c r="J6" s="102"/>
      <c r="K6" s="103" t="s">
        <v>19</v>
      </c>
      <c r="L6" s="104"/>
      <c r="M6" s="102"/>
      <c r="N6" s="103" t="s">
        <v>20</v>
      </c>
      <c r="O6" s="104"/>
      <c r="P6" s="102"/>
      <c r="Q6" s="105" t="s">
        <v>21</v>
      </c>
      <c r="R6" s="104"/>
      <c r="S6" s="106"/>
    </row>
    <row r="7" spans="3:19" ht="16.5" customHeight="1">
      <c r="C7" s="137" t="s">
        <v>22</v>
      </c>
      <c r="D7" s="133"/>
      <c r="E7" s="138"/>
      <c r="F7" s="139" t="s">
        <v>23</v>
      </c>
      <c r="G7" s="138"/>
      <c r="H7" s="139" t="s">
        <v>24</v>
      </c>
      <c r="I7" s="133"/>
      <c r="J7" s="138"/>
      <c r="K7" s="139" t="s">
        <v>25</v>
      </c>
      <c r="L7" s="133"/>
      <c r="M7" s="138"/>
      <c r="N7" s="139" t="s">
        <v>26</v>
      </c>
      <c r="O7" s="133"/>
      <c r="P7" s="138"/>
      <c r="Q7" s="132" t="s">
        <v>27</v>
      </c>
      <c r="R7" s="133"/>
      <c r="S7" s="69"/>
    </row>
    <row r="8" spans="3:19" ht="37.5" customHeight="1">
      <c r="C8" s="134" t="s">
        <v>161</v>
      </c>
      <c r="D8" s="126"/>
      <c r="E8" s="81"/>
      <c r="F8" s="135" t="s">
        <v>162</v>
      </c>
      <c r="G8" s="81"/>
      <c r="H8" s="135" t="s">
        <v>30</v>
      </c>
      <c r="I8" s="126"/>
      <c r="J8" s="81"/>
      <c r="K8" s="136">
        <f>K9</f>
        <v>248800</v>
      </c>
      <c r="L8" s="126"/>
      <c r="M8" s="81"/>
      <c r="N8" s="136">
        <f>N9</f>
        <v>-742461.94</v>
      </c>
      <c r="O8" s="126"/>
      <c r="P8" s="81"/>
      <c r="Q8" s="136">
        <f>Q9</f>
        <v>-991261.94</v>
      </c>
      <c r="R8" s="126"/>
      <c r="S8" s="81"/>
    </row>
    <row r="9" spans="3:19" ht="13.5" customHeight="1">
      <c r="C9" s="130" t="s">
        <v>163</v>
      </c>
      <c r="D9" s="121"/>
      <c r="E9" s="131"/>
      <c r="F9" s="128">
        <v>700</v>
      </c>
      <c r="G9" s="81"/>
      <c r="H9" s="128" t="s">
        <v>164</v>
      </c>
      <c r="I9" s="126"/>
      <c r="J9" s="81"/>
      <c r="K9" s="129">
        <f>K10</f>
        <v>248800</v>
      </c>
      <c r="L9" s="126"/>
      <c r="M9" s="81"/>
      <c r="N9" s="129">
        <f>N10</f>
        <v>-742461.94</v>
      </c>
      <c r="O9" s="126"/>
      <c r="P9" s="81"/>
      <c r="Q9" s="129">
        <f>Q10</f>
        <v>-991261.94</v>
      </c>
      <c r="R9" s="126"/>
      <c r="S9" s="81"/>
    </row>
    <row r="10" spans="3:19" ht="14.25" customHeight="1">
      <c r="C10" s="130" t="s">
        <v>165</v>
      </c>
      <c r="D10" s="121"/>
      <c r="E10" s="131"/>
      <c r="F10" s="128">
        <v>700</v>
      </c>
      <c r="G10" s="81"/>
      <c r="H10" s="128" t="s">
        <v>166</v>
      </c>
      <c r="I10" s="126"/>
      <c r="J10" s="81"/>
      <c r="K10" s="129">
        <f>K11+K15</f>
        <v>248800</v>
      </c>
      <c r="L10" s="126"/>
      <c r="M10" s="81"/>
      <c r="N10" s="129">
        <f>N11+N15</f>
        <v>-742461.94</v>
      </c>
      <c r="O10" s="126"/>
      <c r="P10" s="81"/>
      <c r="Q10" s="129">
        <f>N10-K10</f>
        <v>-991261.94</v>
      </c>
      <c r="R10" s="126"/>
      <c r="S10" s="81"/>
    </row>
    <row r="11" spans="3:19" ht="13.5" customHeight="1">
      <c r="C11" s="130" t="s">
        <v>167</v>
      </c>
      <c r="D11" s="121"/>
      <c r="E11" s="131"/>
      <c r="F11" s="128">
        <v>710</v>
      </c>
      <c r="G11" s="81"/>
      <c r="H11" s="128" t="s">
        <v>168</v>
      </c>
      <c r="I11" s="126"/>
      <c r="J11" s="81"/>
      <c r="K11" s="129">
        <f>K12</f>
        <v>-9282800</v>
      </c>
      <c r="L11" s="126"/>
      <c r="M11" s="81"/>
      <c r="N11" s="129">
        <f>N12</f>
        <v>-4281736.79</v>
      </c>
      <c r="O11" s="126"/>
      <c r="P11" s="81"/>
      <c r="Q11" s="125" t="s">
        <v>157</v>
      </c>
      <c r="R11" s="126"/>
      <c r="S11" s="81"/>
    </row>
    <row r="12" spans="3:19" ht="14.25" customHeight="1">
      <c r="C12" s="130" t="s">
        <v>169</v>
      </c>
      <c r="D12" s="121"/>
      <c r="E12" s="131"/>
      <c r="F12" s="128">
        <v>710</v>
      </c>
      <c r="G12" s="81"/>
      <c r="H12" s="128" t="s">
        <v>170</v>
      </c>
      <c r="I12" s="126"/>
      <c r="J12" s="81"/>
      <c r="K12" s="129">
        <f>K13</f>
        <v>-9282800</v>
      </c>
      <c r="L12" s="126"/>
      <c r="M12" s="81"/>
      <c r="N12" s="129">
        <f>N13</f>
        <v>-4281736.79</v>
      </c>
      <c r="O12" s="126"/>
      <c r="P12" s="81"/>
      <c r="Q12" s="125" t="s">
        <v>157</v>
      </c>
      <c r="R12" s="126"/>
      <c r="S12" s="81"/>
    </row>
    <row r="13" spans="3:19" ht="13.5" customHeight="1">
      <c r="C13" s="130" t="s">
        <v>171</v>
      </c>
      <c r="D13" s="121"/>
      <c r="E13" s="131"/>
      <c r="F13" s="128">
        <v>710</v>
      </c>
      <c r="G13" s="81"/>
      <c r="H13" s="128" t="s">
        <v>172</v>
      </c>
      <c r="I13" s="126"/>
      <c r="J13" s="81"/>
      <c r="K13" s="129">
        <f>K14</f>
        <v>-9282800</v>
      </c>
      <c r="L13" s="126"/>
      <c r="M13" s="81"/>
      <c r="N13" s="129">
        <f>N14</f>
        <v>-4281736.79</v>
      </c>
      <c r="O13" s="126"/>
      <c r="P13" s="81"/>
      <c r="Q13" s="125" t="s">
        <v>157</v>
      </c>
      <c r="R13" s="126"/>
      <c r="S13" s="81"/>
    </row>
    <row r="14" spans="3:19" ht="13.5" customHeight="1">
      <c r="C14" s="130" t="s">
        <v>173</v>
      </c>
      <c r="D14" s="121"/>
      <c r="E14" s="131"/>
      <c r="F14" s="128">
        <v>710</v>
      </c>
      <c r="G14" s="81"/>
      <c r="H14" s="128" t="s">
        <v>174</v>
      </c>
      <c r="I14" s="126"/>
      <c r="J14" s="81"/>
      <c r="K14" s="129">
        <v>-9282800</v>
      </c>
      <c r="L14" s="126"/>
      <c r="M14" s="81"/>
      <c r="N14" s="129">
        <v>-4281736.79</v>
      </c>
      <c r="O14" s="126"/>
      <c r="P14" s="81"/>
      <c r="Q14" s="125" t="s">
        <v>157</v>
      </c>
      <c r="R14" s="126"/>
      <c r="S14" s="81"/>
    </row>
    <row r="15" spans="3:19" ht="14.25" customHeight="1">
      <c r="C15" s="130" t="s">
        <v>175</v>
      </c>
      <c r="D15" s="121"/>
      <c r="E15" s="131"/>
      <c r="F15" s="128">
        <v>720</v>
      </c>
      <c r="G15" s="81"/>
      <c r="H15" s="128" t="s">
        <v>176</v>
      </c>
      <c r="I15" s="126"/>
      <c r="J15" s="81"/>
      <c r="K15" s="129">
        <f>K16</f>
        <v>9531600</v>
      </c>
      <c r="L15" s="126"/>
      <c r="M15" s="81"/>
      <c r="N15" s="129">
        <f>N16</f>
        <v>3539274.85</v>
      </c>
      <c r="O15" s="126"/>
      <c r="P15" s="81"/>
      <c r="Q15" s="125" t="s">
        <v>157</v>
      </c>
      <c r="R15" s="126"/>
      <c r="S15" s="81"/>
    </row>
    <row r="16" spans="3:19" ht="13.5" customHeight="1">
      <c r="C16" s="130" t="s">
        <v>177</v>
      </c>
      <c r="D16" s="121"/>
      <c r="E16" s="131"/>
      <c r="F16" s="128">
        <v>720</v>
      </c>
      <c r="G16" s="81"/>
      <c r="H16" s="128" t="s">
        <v>178</v>
      </c>
      <c r="I16" s="126"/>
      <c r="J16" s="81"/>
      <c r="K16" s="129">
        <f>K17</f>
        <v>9531600</v>
      </c>
      <c r="L16" s="126"/>
      <c r="M16" s="81"/>
      <c r="N16" s="129">
        <f>N17</f>
        <v>3539274.85</v>
      </c>
      <c r="O16" s="126"/>
      <c r="P16" s="81"/>
      <c r="Q16" s="125" t="s">
        <v>157</v>
      </c>
      <c r="R16" s="126"/>
      <c r="S16" s="81"/>
    </row>
    <row r="17" spans="3:19" ht="14.25" customHeight="1">
      <c r="C17" s="130" t="s">
        <v>179</v>
      </c>
      <c r="D17" s="121"/>
      <c r="E17" s="131"/>
      <c r="F17" s="128">
        <v>720</v>
      </c>
      <c r="G17" s="81"/>
      <c r="H17" s="128" t="s">
        <v>180</v>
      </c>
      <c r="I17" s="126"/>
      <c r="J17" s="81"/>
      <c r="K17" s="129">
        <f>K18</f>
        <v>9531600</v>
      </c>
      <c r="L17" s="126"/>
      <c r="M17" s="81"/>
      <c r="N17" s="129">
        <f>N18</f>
        <v>3539274.85</v>
      </c>
      <c r="O17" s="126"/>
      <c r="P17" s="81"/>
      <c r="Q17" s="125" t="s">
        <v>157</v>
      </c>
      <c r="R17" s="126"/>
      <c r="S17" s="81"/>
    </row>
    <row r="18" spans="3:19" ht="13.5" customHeight="1">
      <c r="C18" s="127" t="s">
        <v>181</v>
      </c>
      <c r="D18" s="126"/>
      <c r="E18" s="81"/>
      <c r="F18" s="128">
        <v>720</v>
      </c>
      <c r="G18" s="81"/>
      <c r="H18" s="128" t="s">
        <v>182</v>
      </c>
      <c r="I18" s="126"/>
      <c r="J18" s="81"/>
      <c r="K18" s="129">
        <v>9531600</v>
      </c>
      <c r="L18" s="126"/>
      <c r="M18" s="81"/>
      <c r="N18" s="129">
        <v>3539274.85</v>
      </c>
      <c r="O18" s="126"/>
      <c r="P18" s="81"/>
      <c r="Q18" s="125" t="s">
        <v>157</v>
      </c>
      <c r="R18" s="126"/>
      <c r="S18" s="81"/>
    </row>
    <row r="19" spans="2:18" ht="18" customHeight="1">
      <c r="B19" s="108" t="s">
        <v>183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285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184</v>
      </c>
      <c r="F20" s="71"/>
      <c r="G20" s="71"/>
      <c r="H20" s="71"/>
      <c r="I20" s="71"/>
      <c r="J20" s="116" t="s">
        <v>1</v>
      </c>
      <c r="K20" s="71"/>
      <c r="L20" s="71"/>
      <c r="M20" s="120" t="s">
        <v>185</v>
      </c>
      <c r="N20" s="121"/>
      <c r="O20" s="121"/>
      <c r="P20" s="121"/>
      <c r="Q20" s="121"/>
      <c r="R20" s="121"/>
    </row>
    <row r="21" spans="2:18" ht="18" customHeight="1">
      <c r="B21" s="108" t="s">
        <v>186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286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184</v>
      </c>
      <c r="F22" s="71"/>
      <c r="G22" s="71"/>
      <c r="H22" s="71"/>
      <c r="I22" s="71"/>
      <c r="J22" s="116" t="s">
        <v>1</v>
      </c>
      <c r="K22" s="71"/>
      <c r="L22" s="71"/>
      <c r="M22" s="120" t="s">
        <v>185</v>
      </c>
      <c r="N22" s="121"/>
      <c r="O22" s="121"/>
      <c r="P22" s="121"/>
      <c r="Q22" s="121"/>
      <c r="R22" s="121"/>
    </row>
    <row r="23" spans="2:18" ht="21.75" customHeight="1">
      <c r="B23" s="108" t="s">
        <v>187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287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184</v>
      </c>
      <c r="F24" s="71"/>
      <c r="G24" s="71"/>
      <c r="H24" s="71"/>
      <c r="I24" s="71"/>
      <c r="J24" s="116" t="s">
        <v>1</v>
      </c>
      <c r="K24" s="71"/>
      <c r="L24" s="71"/>
      <c r="M24" s="120" t="s">
        <v>185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2016-07-25T11:36:43Z</dcterms:modified>
  <cp:category/>
  <cp:version/>
  <cp:contentType/>
  <cp:contentStatus/>
</cp:coreProperties>
</file>