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2">'Источники'!$1:$3</definedName>
    <definedName name="_xlnm.Print_Titles" localSheetId="1">'Расходы'!$1:$3</definedName>
  </definedNames>
  <calcPr fullCalcOnLoad="1"/>
</workbook>
</file>

<file path=xl/sharedStrings.xml><?xml version="1.0" encoding="utf-8"?>
<sst xmlns="http://schemas.openxmlformats.org/spreadsheetml/2006/main" count="452" uniqueCount="267">
  <si>
    <t>ОТЧЕТ ОБ ИСПОЛНЕНИИ БЮДЖЕТА</t>
  </si>
  <si>
    <t/>
  </si>
  <si>
    <t>Коды</t>
  </si>
  <si>
    <t>Форма по ОКУД</t>
  </si>
  <si>
    <t>Дата</t>
  </si>
  <si>
    <t>Наименование</t>
  </si>
  <si>
    <t>по ОКПО</t>
  </si>
  <si>
    <t>финансового органа</t>
  </si>
  <si>
    <t>Глава по БК</t>
  </si>
  <si>
    <t>Наименование публично-правового образования</t>
  </si>
  <si>
    <t>по ОКТМО</t>
  </si>
  <si>
    <t>10</t>
  </si>
  <si>
    <t>Единица измерения: руб.</t>
  </si>
  <si>
    <t>383</t>
  </si>
  <si>
    <t>1. Доходы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</si>
  <si>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</si>
  <si>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</si>
  <si>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</si>
  <si>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</si>
  <si>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</si>
  <si>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</si>
  <si>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</si>
  <si>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</si>
  <si>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</si>
  <si>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</si>
  <si>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</si>
  <si>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</si>
  <si>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Дохода бюджета - всего, в том числе:</t>
  </si>
  <si>
    <t>010</t>
  </si>
  <si>
    <t>Х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</si>
  <si>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</si>
  <si>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</si>
  <si>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</si>
  <si>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</si>
  <si>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</si>
  <si>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</si>
  <si>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</si>
  <si>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</si>
  <si>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</si>
  <si>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</si>
  <si>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</si>
  <si>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</si>
  <si>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</si>
  <si>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</si>
  <si>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</si>
  <si>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</si>
  <si>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</si>
  <si>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</si>
  <si>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</si>
  <si>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</si>
  <si>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</si>
  <si>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</si>
  <si>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</si>
  <si>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</si>
  <si>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</si>
  <si>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</si>
  <si>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</si>
  <si>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</si>
  <si>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</si>
  <si>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</si>
  <si>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</si>
  <si>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</si>
  <si>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</si>
  <si>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</si>
  <si>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</si>
  <si>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</si>
  <si>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</si>
  <si>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</si>
  <si>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</si>
  <si>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</si>
  <si>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</si>
  <si>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</si>
  <si>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</si>
  <si>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</si>
  <si>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</si>
  <si>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</si>
  <si>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</si>
  <si>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</si>
  <si>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</si>
  <si>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</si>
  <si>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</si>
  <si>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</si>
  <si>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</si>
  <si>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</si>
  <si>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</si>
  <si>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</si>
  <si>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бюджетной обеспеченности</t>
  </si>
  <si>
    <t>000 2 02 01001 10 0000 151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</si>
  <si>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</si>
  <si>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</si>
  <si>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</si>
  <si>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</si>
  <si>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</si>
  <si>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</si>
  <si>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</si>
  <si>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</si>
  <si>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</si>
  <si>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Форма 0503117 с.2</t>
  </si>
  <si>
    <t>2. Расходы бюджета</t>
  </si>
  <si>
    <t>Код расхода по бюджетной классификации</t>
  </si>
  <si>
    <t>Расходы бюджета -  всего, в том числе:</t>
  </si>
  <si>
    <t>200</t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</si>
  <si>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</si>
  <si>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</si>
  <si>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</si>
  <si>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</si>
  <si>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</si>
  <si>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</si>
  <si>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</si>
  <si>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</si>
  <si>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</si>
  <si>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</si>
  <si>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Уплата иных платежей</t>
  </si>
  <si>
    <t>Резервные фонды</t>
  </si>
  <si>
    <t>Резервные средства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</si>
  <si>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</si>
  <si>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</si>
  <si>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</si>
  <si>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</si>
  <si>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</si>
  <si>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</si>
  <si>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Культура и кинематография</t>
  </si>
  <si>
    <t>Культура</t>
  </si>
  <si>
    <t xml:space="preserve">Предоставление субсидий бюджетным, автономным учреждениям и иным некоммерческим организациям    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</si>
  <si>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</si>
  <si>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</si>
  <si>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Физическая культура и спорт</t>
  </si>
  <si>
    <t xml:space="preserve">Физическая культура </t>
  </si>
  <si>
    <t>Результат исполнения бюджета (дефецит/профицит)</t>
  </si>
  <si>
    <t>450</t>
  </si>
  <si>
    <t>X</t>
  </si>
  <si>
    <t>Форма 0503117 с.3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</si>
  <si>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</si>
  <si>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</si>
  <si>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всего, в том числе:</t>
  </si>
  <si>
    <t>500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</si>
  <si>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</si>
  <si>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</si>
  <si>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</si>
  <si>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</si>
  <si>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</si>
  <si>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</si>
  <si>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</si>
  <si>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</si>
  <si>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</si>
  <si>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</si>
  <si>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</si>
  <si>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</si>
  <si>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</si>
  <si>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</si>
  <si>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</si>
  <si>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</si>
  <si>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</si>
  <si>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</si>
  <si>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</si>
  <si>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</si>
  <si>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Руководитель</t>
  </si>
  <si>
    <t>(подпись)</t>
  </si>
  <si>
    <t>(расшифровка подписи)</t>
  </si>
  <si>
    <t>Главный бухгалтер</t>
  </si>
  <si>
    <t>Руководитель финансово-экономической службы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</si>
  <si>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</si>
  <si>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</si>
  <si>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0503117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</si>
  <si>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</si>
  <si>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</si>
  <si>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</si>
  <si>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000 0100 0000000000 000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</si>
  <si>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</si>
  <si>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</si>
  <si>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</si>
  <si>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</si>
  <si>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</si>
  <si>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</si>
  <si>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</si>
  <si>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</si>
  <si>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</si>
  <si>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000 0111 0000000000 000</t>
  </si>
  <si>
    <t>000 0111 0000000000 800</t>
  </si>
  <si>
    <t>000 0111 0000000000 870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</si>
  <si>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</si>
  <si>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</si>
  <si>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</si>
  <si>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</si>
  <si>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</si>
  <si>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</si>
  <si>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000 0113 0000000000 853</t>
  </si>
  <si>
    <t>000 0200 0000000000 000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</si>
  <si>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</si>
  <si>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</si>
  <si>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</si>
  <si>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</si>
  <si>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</si>
  <si>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000 0300 0000000000 000</t>
  </si>
  <si>
    <t>000 0309 0000000000 000</t>
  </si>
  <si>
    <t>000 0309 0000000000 200</t>
  </si>
  <si>
    <t>000 0309 0000000000 240</t>
  </si>
  <si>
    <t>000 0309 0000000000 244</t>
  </si>
  <si>
    <t>000 0503 0000000000 000</t>
  </si>
  <si>
    <t>000 0503 0000000000 200</t>
  </si>
  <si>
    <t>000 0503 0000000000 240</t>
  </si>
  <si>
    <t>000 0503 0000000000 244</t>
  </si>
  <si>
    <t>000 0800 0000000000 000</t>
  </si>
  <si>
    <t>000 0801 0000000000 000</t>
  </si>
  <si>
    <t>000 0801 0000000000 600</t>
  </si>
  <si>
    <t>000 0801 0000000000 610</t>
  </si>
  <si>
    <t>000 0801 0000000000 611</t>
  </si>
  <si>
    <t>000 1100 0000000000 000</t>
  </si>
  <si>
    <t>000 1101 0000000000 000</t>
  </si>
  <si>
    <t>000 1101 0000000000 200</t>
  </si>
  <si>
    <t>000 1101 0000000000 240</t>
  </si>
  <si>
    <t>000 1101 0000000000 244</t>
  </si>
  <si>
    <t>Администрация Мокробатайского сельского поселения</t>
  </si>
  <si>
    <t>02811855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</si>
  <si>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</si>
  <si>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</si>
  <si>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</si>
  <si>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</si>
  <si>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000 1 13 00000 00 0000 000</t>
  </si>
  <si>
    <t>000 1 13 02000 00 0000 130</t>
  </si>
  <si>
    <t>000 1 13 02990 00 0000 130</t>
  </si>
  <si>
    <t>000 1 13 02995 10 0000 130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</si>
  <si>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</si>
  <si>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</si>
  <si>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Ю.И. Мартыненко</t>
  </si>
  <si>
    <t>Л.В. Быченко</t>
  </si>
  <si>
    <t>000 1001 9990099990 321</t>
  </si>
  <si>
    <t>Пенсии,пособия, выплачиваемые организациями секторагосударственного управления</t>
  </si>
  <si>
    <t>Песионное обеспечение</t>
  </si>
  <si>
    <t>Непрограммные расходы</t>
  </si>
  <si>
    <t>000 1001 0000000000 000</t>
  </si>
  <si>
    <t>000 1001 9990000000 000</t>
  </si>
  <si>
    <t>000 1001 9999900000 000</t>
  </si>
  <si>
    <t>Функционирование высшего должностного лица субъекта Российской Федерации и муниципального образования</t>
  </si>
  <si>
    <t> Глава Мокробатайского сельского поселения</t>
  </si>
  <si>
    <t> Фонд оплаты труда государственных (муниципальных) органов и взносы по обязательному социальному страхованию</t>
  </si>
  <si>
    <t> Начисления на выплаты по оплате труда</t>
  </si>
  <si>
    <t>000 0102 0000000000 000</t>
  </si>
  <si>
    <t>000 0102 0000000000 120</t>
  </si>
  <si>
    <t>000 0102 0000000000 121</t>
  </si>
  <si>
    <t>000 0102 0000000000 122</t>
  </si>
  <si>
    <t>Прочие выплаты</t>
  </si>
  <si>
    <t>000 0102 0000000000 129</t>
  </si>
  <si>
    <t>201</t>
  </si>
  <si>
    <t>000 0113 0000000000 851</t>
  </si>
  <si>
    <t> Прочая закупка товаров, работ и услуг для обеспечения государственных (муниципальных) нужд</t>
  </si>
  <si>
    <t>000 0203 0000000000 244</t>
  </si>
  <si>
    <t>000 0503 0000000000 851</t>
  </si>
  <si>
    <t>000 0113 0000000000 852</t>
  </si>
  <si>
    <t>Бюджет Мокробатайского сельского поселения Кагальницкого района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</si>
  <si>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предпренимателей,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НКРФ</t>
  </si>
  <si>
    <t>000 1 01 02020 01 0000 110</t>
  </si>
  <si>
    <t>000 0503 0000000000 853</t>
  </si>
  <si>
    <t>Периодичность: месячная, квартальная, годовая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</si>
  <si>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</si>
  <si>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</si>
  <si>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</si>
  <si>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</si>
  <si>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сельских поселений</t>
  </si>
  <si>
    <t>000 1 17 01050 10 0000 180</t>
  </si>
  <si>
    <t>И.В. Гончарова</t>
  </si>
  <si>
    <t>на 01 мая 2017 г.</t>
  </si>
  <si>
    <t>Коммунальное хозяйство</t>
  </si>
  <si>
    <t>000 0502 0000000000 000</t>
  </si>
  <si>
    <t>000 0502 0000000000 240</t>
  </si>
  <si>
    <t>Расходы</t>
  </si>
  <si>
    <t>000 0502 0000000000 244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</si>
</sst>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dd\.mm\.yyyy"/>
    <numFmt numFmtId="165" formatCode="[$-10419]###\ ###\ ###\ ###\ ##0.00"/>
    <numFmt numFmtId="166" formatCode="[$-10419]#,##0.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60">
    <font>
      <sz val="11"/>
      <color indexed="8"/>
      <name val="Calibri"/>
      <family val="2"/>
    </font>
    <font>
      <sz val="11"/>
      <name val="Calibri"/>
      <family val="0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Times New Roman"/>
      <family val="1"/>
    </font>
    <font>
      <sz val="8"/>
      <color indexed="8"/>
      <name val="Courier New"/>
      <family val="3"/>
    </font>
    <font>
      <b/>
      <sz val="10"/>
      <color indexed="8"/>
      <name val="Arial"/>
      <family val="0"/>
    </font>
    <font>
      <b/>
      <sz val="9"/>
      <color indexed="8"/>
      <name val="Arial"/>
      <family val="2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6"/>
      <color indexed="8"/>
      <name val="Arial"/>
      <family val="0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0"/>
    </font>
    <font>
      <sz val="9"/>
      <color rgb="FF000000"/>
      <name val="Arial"/>
      <family val="0"/>
    </font>
    <font>
      <sz val="8"/>
      <color rgb="FF000000"/>
      <name val="Arial"/>
      <family val="0"/>
    </font>
    <font>
      <b/>
      <sz val="8"/>
      <color rgb="FF000000"/>
      <name val="Arial"/>
      <family val="0"/>
    </font>
    <font>
      <sz val="10"/>
      <color rgb="FF000000"/>
      <name val="Times New Roman"/>
      <family val="1"/>
    </font>
    <font>
      <sz val="8"/>
      <color rgb="FF000000"/>
      <name val="Courier New"/>
      <family val="3"/>
    </font>
    <font>
      <b/>
      <sz val="10"/>
      <color rgb="FF000000"/>
      <name val="Arial"/>
      <family val="0"/>
    </font>
    <font>
      <b/>
      <sz val="9"/>
      <color rgb="FF000000"/>
      <name val="Arial"/>
      <family val="2"/>
    </font>
    <font>
      <sz val="6"/>
      <color rgb="FF000000"/>
      <name val="Arial"/>
      <family val="0"/>
    </font>
    <font>
      <sz val="7"/>
      <color rgb="FF000000"/>
      <name val="Arial"/>
      <family val="0"/>
    </font>
    <font>
      <b/>
      <sz val="7"/>
      <color rgb="FF00000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ck">
        <color rgb="FF000000"/>
      </top>
      <bottom style="thin">
        <color rgb="FF000000"/>
      </bottom>
    </border>
    <border>
      <left/>
      <right/>
      <top style="thick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/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/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/>
    </border>
    <border>
      <left/>
      <right style="thick">
        <color rgb="FF000000"/>
      </right>
      <top style="thick">
        <color rgb="FF000000"/>
      </top>
      <bottom/>
    </border>
    <border>
      <left/>
      <right style="thin">
        <color rgb="FF000000"/>
      </right>
      <top style="thick">
        <color rgb="FF000000"/>
      </top>
      <bottom style="thick">
        <color rgb="FF000000"/>
      </bottom>
    </border>
    <border>
      <left/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/>
      <right style="thick">
        <color rgb="FF000000"/>
      </right>
      <top style="thick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ck">
        <color rgb="FF000000"/>
      </bottom>
    </border>
    <border>
      <left/>
      <right style="thin">
        <color rgb="FF000000"/>
      </right>
      <top style="thin">
        <color rgb="FF000000"/>
      </top>
      <bottom style="thick">
        <color rgb="FF000000"/>
      </bottom>
    </border>
  </borders>
  <cellStyleXfs count="62"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7">
    <xf numFmtId="0" fontId="1" fillId="0" borderId="0" xfId="0" applyFont="1" applyFill="1" applyBorder="1" applyAlignment="1">
      <alignment/>
    </xf>
    <xf numFmtId="0" fontId="49" fillId="0" borderId="0" xfId="33" applyNumberFormat="1" applyFont="1" applyFill="1" applyBorder="1" applyAlignment="1">
      <alignment vertical="top" wrapText="1" readingOrder="1"/>
      <protection/>
    </xf>
    <xf numFmtId="0" fontId="50" fillId="0" borderId="0" xfId="33" applyNumberFormat="1" applyFont="1" applyFill="1" applyBorder="1" applyAlignment="1">
      <alignment horizontal="right" vertical="center" wrapText="1" readingOrder="1"/>
      <protection/>
    </xf>
    <xf numFmtId="0" fontId="51" fillId="0" borderId="0" xfId="33" applyNumberFormat="1" applyFont="1" applyFill="1" applyBorder="1" applyAlignment="1">
      <alignment horizontal="left" vertical="center" wrapText="1" readingOrder="1"/>
      <protection/>
    </xf>
    <xf numFmtId="0" fontId="51" fillId="0" borderId="10" xfId="33" applyNumberFormat="1" applyFont="1" applyFill="1" applyBorder="1" applyAlignment="1">
      <alignment horizontal="center" vertical="center" wrapText="1" readingOrder="1"/>
      <protection/>
    </xf>
    <xf numFmtId="0" fontId="51" fillId="0" borderId="11" xfId="33" applyNumberFormat="1" applyFont="1" applyFill="1" applyBorder="1" applyAlignment="1">
      <alignment horizontal="center" vertical="center" wrapText="1" readingOrder="1"/>
      <protection/>
    </xf>
    <xf numFmtId="0" fontId="51" fillId="0" borderId="12" xfId="33" applyNumberFormat="1" applyFont="1" applyFill="1" applyBorder="1" applyAlignment="1">
      <alignment horizontal="center" vertical="center" wrapText="1" readingOrder="1"/>
      <protection/>
    </xf>
    <xf numFmtId="0" fontId="51" fillId="0" borderId="13" xfId="33" applyNumberFormat="1" applyFont="1" applyFill="1" applyBorder="1" applyAlignment="1">
      <alignment horizontal="center" vertical="center" wrapText="1" readingOrder="1"/>
      <protection/>
    </xf>
    <xf numFmtId="0" fontId="51" fillId="0" borderId="14" xfId="33" applyNumberFormat="1" applyFont="1" applyFill="1" applyBorder="1" applyAlignment="1">
      <alignment horizontal="center" vertical="center" wrapText="1" readingOrder="1"/>
      <protection/>
    </xf>
    <xf numFmtId="0" fontId="51" fillId="0" borderId="15" xfId="33" applyNumberFormat="1" applyFont="1" applyFill="1" applyBorder="1" applyAlignment="1">
      <alignment horizontal="center" vertical="center" wrapText="1" readingOrder="1"/>
      <protection/>
    </xf>
    <xf numFmtId="0" fontId="52" fillId="0" borderId="16" xfId="33" applyNumberFormat="1" applyFont="1" applyFill="1" applyBorder="1" applyAlignment="1">
      <alignment horizontal="left" wrapText="1" readingOrder="1"/>
      <protection/>
    </xf>
    <xf numFmtId="0" fontId="52" fillId="0" borderId="16" xfId="33" applyNumberFormat="1" applyFont="1" applyFill="1" applyBorder="1" applyAlignment="1">
      <alignment horizontal="center" wrapText="1" readingOrder="1"/>
      <protection/>
    </xf>
    <xf numFmtId="0" fontId="51" fillId="0" borderId="16" xfId="33" applyNumberFormat="1" applyFont="1" applyFill="1" applyBorder="1" applyAlignment="1">
      <alignment horizontal="center" wrapText="1" readingOrder="1"/>
      <protection/>
    </xf>
    <xf numFmtId="0" fontId="53" fillId="0" borderId="16" xfId="33" applyNumberFormat="1" applyFont="1" applyFill="1" applyBorder="1" applyAlignment="1">
      <alignment horizontal="left" vertical="top" wrapText="1" readingOrder="1"/>
      <protection/>
    </xf>
    <xf numFmtId="0" fontId="53" fillId="0" borderId="17" xfId="33" applyNumberFormat="1" applyFont="1" applyFill="1" applyBorder="1" applyAlignment="1">
      <alignment wrapText="1" readingOrder="1"/>
      <protection/>
    </xf>
    <xf numFmtId="0" fontId="51" fillId="0" borderId="16" xfId="33" applyNumberFormat="1" applyFont="1" applyFill="1" applyBorder="1" applyAlignment="1">
      <alignment horizontal="left" vertical="top" wrapText="1" readingOrder="1"/>
      <protection/>
    </xf>
    <xf numFmtId="0" fontId="51" fillId="0" borderId="18" xfId="33" applyNumberFormat="1" applyFont="1" applyFill="1" applyBorder="1" applyAlignment="1">
      <alignment vertical="top" wrapText="1" readingOrder="1"/>
      <protection/>
    </xf>
    <xf numFmtId="0" fontId="54" fillId="0" borderId="16" xfId="33" applyNumberFormat="1" applyFont="1" applyFill="1" applyBorder="1" applyAlignment="1">
      <alignment horizontal="center" vertical="top" wrapText="1" readingOrder="1"/>
      <protection/>
    </xf>
    <xf numFmtId="165" fontId="51" fillId="0" borderId="16" xfId="33" applyNumberFormat="1" applyFont="1" applyFill="1" applyBorder="1" applyAlignment="1">
      <alignment horizontal="right" vertical="top" wrapText="1" readingOrder="1"/>
      <protection/>
    </xf>
    <xf numFmtId="165" fontId="51" fillId="0" borderId="18" xfId="33" applyNumberFormat="1" applyFont="1" applyFill="1" applyBorder="1" applyAlignment="1">
      <alignment vertical="top" wrapText="1" readingOrder="1"/>
      <protection/>
    </xf>
    <xf numFmtId="165" fontId="51" fillId="0" borderId="19" xfId="33" applyNumberFormat="1" applyFont="1" applyFill="1" applyBorder="1" applyAlignment="1">
      <alignment vertical="top" wrapText="1" readingOrder="1"/>
      <protection/>
    </xf>
    <xf numFmtId="0" fontId="2" fillId="0" borderId="20" xfId="33" applyNumberFormat="1" applyFont="1" applyFill="1" applyBorder="1" applyAlignment="1">
      <alignment vertical="top" wrapText="1"/>
      <protection/>
    </xf>
    <xf numFmtId="0" fontId="2" fillId="0" borderId="19" xfId="33" applyNumberFormat="1" applyFont="1" applyFill="1" applyBorder="1" applyAlignment="1">
      <alignment vertical="top" wrapText="1"/>
      <protection/>
    </xf>
    <xf numFmtId="165" fontId="51" fillId="0" borderId="16" xfId="33" applyNumberFormat="1" applyFont="1" applyFill="1" applyBorder="1" applyAlignment="1">
      <alignment horizontal="right" vertical="top" wrapText="1" readingOrder="1"/>
      <protection/>
    </xf>
    <xf numFmtId="0" fontId="2" fillId="0" borderId="21" xfId="33" applyNumberFormat="1" applyFont="1" applyFill="1" applyBorder="1" applyAlignment="1">
      <alignment vertical="top" wrapText="1"/>
      <protection/>
    </xf>
    <xf numFmtId="0" fontId="2" fillId="0" borderId="18" xfId="33" applyNumberFormat="1" applyFont="1" applyFill="1" applyBorder="1" applyAlignment="1">
      <alignment vertical="top" wrapText="1"/>
      <protection/>
    </xf>
    <xf numFmtId="0" fontId="2" fillId="0" borderId="0" xfId="0" applyFont="1" applyFill="1" applyBorder="1" applyAlignment="1">
      <alignment vertical="top"/>
    </xf>
    <xf numFmtId="0" fontId="51" fillId="0" borderId="17" xfId="33" applyNumberFormat="1" applyFont="1" applyFill="1" applyBorder="1" applyAlignment="1">
      <alignment vertical="top" wrapText="1" readingOrder="1"/>
      <protection/>
    </xf>
    <xf numFmtId="165" fontId="51" fillId="0" borderId="22" xfId="33" applyNumberFormat="1" applyFont="1" applyFill="1" applyBorder="1" applyAlignment="1">
      <alignment horizontal="right" vertical="top" wrapText="1" readingOrder="1"/>
      <protection/>
    </xf>
    <xf numFmtId="0" fontId="2" fillId="0" borderId="0" xfId="0" applyFont="1" applyFill="1" applyBorder="1" applyAlignment="1">
      <alignment/>
    </xf>
    <xf numFmtId="0" fontId="3" fillId="0" borderId="21" xfId="33" applyNumberFormat="1" applyFont="1" applyFill="1" applyBorder="1" applyAlignment="1">
      <alignment vertical="top" wrapText="1"/>
      <protection/>
    </xf>
    <xf numFmtId="0" fontId="3" fillId="0" borderId="18" xfId="33" applyNumberFormat="1" applyFont="1" applyFill="1" applyBorder="1" applyAlignment="1">
      <alignment vertical="top" wrapText="1"/>
      <protection/>
    </xf>
    <xf numFmtId="2" fontId="3" fillId="0" borderId="18" xfId="33" applyNumberFormat="1" applyFont="1" applyFill="1" applyBorder="1" applyAlignment="1">
      <alignment vertical="top" wrapText="1"/>
      <protection/>
    </xf>
    <xf numFmtId="165" fontId="52" fillId="0" borderId="16" xfId="33" applyNumberFormat="1" applyFont="1" applyFill="1" applyBorder="1" applyAlignment="1">
      <alignment horizontal="right" wrapText="1" readingOrder="1"/>
      <protection/>
    </xf>
    <xf numFmtId="166" fontId="51" fillId="0" borderId="16" xfId="33" applyNumberFormat="1" applyFont="1" applyFill="1" applyBorder="1" applyAlignment="1">
      <alignment horizontal="right" wrapText="1" readingOrder="1"/>
      <protection/>
    </xf>
    <xf numFmtId="0" fontId="51" fillId="0" borderId="16" xfId="33" applyNumberFormat="1" applyFont="1" applyFill="1" applyBorder="1" applyAlignment="1">
      <alignment horizontal="right" wrapText="1" readingOrder="1"/>
      <protection/>
    </xf>
    <xf numFmtId="165" fontId="51" fillId="0" borderId="16" xfId="33" applyNumberFormat="1" applyFont="1" applyFill="1" applyBorder="1" applyAlignment="1">
      <alignment horizontal="right" wrapText="1" readingOrder="1"/>
      <protection/>
    </xf>
    <xf numFmtId="166" fontId="52" fillId="0" borderId="16" xfId="33" applyNumberFormat="1" applyFont="1" applyFill="1" applyBorder="1" applyAlignment="1">
      <alignment horizontal="right" wrapText="1" readingOrder="1"/>
      <protection/>
    </xf>
    <xf numFmtId="0" fontId="52" fillId="0" borderId="16" xfId="33" applyNumberFormat="1" applyFont="1" applyFill="1" applyBorder="1" applyAlignment="1">
      <alignment horizontal="right" wrapText="1" readingOrder="1"/>
      <protection/>
    </xf>
    <xf numFmtId="2" fontId="51" fillId="0" borderId="16" xfId="33" applyNumberFormat="1" applyFont="1" applyFill="1" applyBorder="1" applyAlignment="1">
      <alignment horizontal="right" wrapText="1" readingOrder="1"/>
      <protection/>
    </xf>
    <xf numFmtId="2" fontId="52" fillId="0" borderId="16" xfId="33" applyNumberFormat="1" applyFont="1" applyFill="1" applyBorder="1" applyAlignment="1">
      <alignment horizontal="right" wrapText="1" readingOrder="1"/>
      <protection/>
    </xf>
    <xf numFmtId="0" fontId="51" fillId="0" borderId="16" xfId="33" applyNumberFormat="1" applyFont="1" applyFill="1" applyBorder="1" applyAlignment="1">
      <alignment horizontal="left" vertical="top" wrapText="1" readingOrder="1"/>
      <protection/>
    </xf>
    <xf numFmtId="0" fontId="2" fillId="0" borderId="18" xfId="33" applyNumberFormat="1" applyFont="1" applyFill="1" applyBorder="1" applyAlignment="1">
      <alignment vertical="top" wrapText="1"/>
      <protection/>
    </xf>
    <xf numFmtId="165" fontId="51" fillId="0" borderId="16" xfId="33" applyNumberFormat="1" applyFont="1" applyFill="1" applyBorder="1" applyAlignment="1">
      <alignment horizontal="right" vertical="top" wrapText="1" readingOrder="1"/>
      <protection/>
    </xf>
    <xf numFmtId="0" fontId="2" fillId="0" borderId="21" xfId="33" applyNumberFormat="1" applyFont="1" applyFill="1" applyBorder="1" applyAlignment="1">
      <alignment vertical="top" wrapText="1"/>
      <protection/>
    </xf>
    <xf numFmtId="0" fontId="51" fillId="0" borderId="16" xfId="33" applyNumberFormat="1" applyFont="1" applyFill="1" applyBorder="1" applyAlignment="1">
      <alignment horizontal="center" wrapText="1" readingOrder="1"/>
      <protection/>
    </xf>
    <xf numFmtId="0" fontId="2" fillId="0" borderId="18" xfId="33" applyNumberFormat="1" applyFont="1" applyFill="1" applyBorder="1" applyAlignment="1">
      <alignment vertical="top" wrapText="1"/>
      <protection/>
    </xf>
    <xf numFmtId="165" fontId="51" fillId="0" borderId="16" xfId="33" applyNumberFormat="1" applyFont="1" applyFill="1" applyBorder="1" applyAlignment="1">
      <alignment horizontal="right" vertical="top" wrapText="1" readingOrder="1"/>
      <protection/>
    </xf>
    <xf numFmtId="0" fontId="2" fillId="0" borderId="21" xfId="33" applyNumberFormat="1" applyFont="1" applyFill="1" applyBorder="1" applyAlignment="1">
      <alignment vertical="top" wrapText="1"/>
      <protection/>
    </xf>
    <xf numFmtId="0" fontId="51" fillId="0" borderId="16" xfId="33" applyNumberFormat="1" applyFont="1" applyFill="1" applyBorder="1" applyAlignment="1">
      <alignment horizontal="left" vertical="top" wrapText="1" readingOrder="1"/>
      <protection/>
    </xf>
    <xf numFmtId="0" fontId="2" fillId="0" borderId="23" xfId="33" applyNumberFormat="1" applyFont="1" applyFill="1" applyBorder="1" applyAlignment="1">
      <alignment vertical="top" wrapText="1"/>
      <protection/>
    </xf>
    <xf numFmtId="0" fontId="2" fillId="0" borderId="24" xfId="33" applyNumberFormat="1" applyFont="1" applyFill="1" applyBorder="1" applyAlignment="1">
      <alignment vertical="top" wrapText="1"/>
      <protection/>
    </xf>
    <xf numFmtId="0" fontId="4" fillId="0" borderId="25" xfId="0" applyFont="1" applyFill="1" applyBorder="1" applyAlignment="1">
      <alignment horizontal="left" wrapText="1"/>
    </xf>
    <xf numFmtId="3" fontId="54" fillId="0" borderId="16" xfId="33" applyNumberFormat="1" applyFont="1" applyFill="1" applyBorder="1" applyAlignment="1">
      <alignment horizontal="center" vertical="top" wrapText="1" readingOrder="1"/>
      <protection/>
    </xf>
    <xf numFmtId="165" fontId="52" fillId="33" borderId="16" xfId="33" applyNumberFormat="1" applyFont="1" applyFill="1" applyBorder="1" applyAlignment="1">
      <alignment horizontal="right" vertical="top" wrapText="1" readingOrder="1"/>
      <protection/>
    </xf>
    <xf numFmtId="165" fontId="51" fillId="33" borderId="16" xfId="33" applyNumberFormat="1" applyFont="1" applyFill="1" applyBorder="1" applyAlignment="1">
      <alignment horizontal="right" vertical="top" wrapText="1" readingOrder="1"/>
      <protection/>
    </xf>
    <xf numFmtId="165" fontId="51" fillId="33" borderId="24" xfId="33" applyNumberFormat="1" applyFont="1" applyFill="1" applyBorder="1" applyAlignment="1">
      <alignment vertical="top" wrapText="1" readingOrder="1"/>
      <protection/>
    </xf>
    <xf numFmtId="165" fontId="52" fillId="33" borderId="18" xfId="33" applyNumberFormat="1" applyFont="1" applyFill="1" applyBorder="1" applyAlignment="1">
      <alignment vertical="top" wrapText="1" readingOrder="1"/>
      <protection/>
    </xf>
    <xf numFmtId="165" fontId="51" fillId="33" borderId="18" xfId="33" applyNumberFormat="1" applyFont="1" applyFill="1" applyBorder="1" applyAlignment="1">
      <alignment vertical="top" wrapText="1" readingOrder="1"/>
      <protection/>
    </xf>
    <xf numFmtId="2" fontId="51" fillId="33" borderId="16" xfId="33" applyNumberFormat="1" applyFont="1" applyFill="1" applyBorder="1" applyAlignment="1">
      <alignment horizontal="right" vertical="top" wrapText="1" readingOrder="1"/>
      <protection/>
    </xf>
    <xf numFmtId="0" fontId="52" fillId="33" borderId="16" xfId="33" applyNumberFormat="1" applyFont="1" applyFill="1" applyBorder="1" applyAlignment="1">
      <alignment horizontal="right" vertical="top" wrapText="1" readingOrder="1"/>
      <protection/>
    </xf>
    <xf numFmtId="0" fontId="51" fillId="33" borderId="16" xfId="33" applyNumberFormat="1" applyFont="1" applyFill="1" applyBorder="1" applyAlignment="1">
      <alignment horizontal="right" vertical="top" wrapText="1" readingOrder="1"/>
      <protection/>
    </xf>
    <xf numFmtId="0" fontId="51" fillId="0" borderId="16" xfId="33" applyNumberFormat="1" applyFont="1" applyFill="1" applyBorder="1" applyAlignment="1">
      <alignment horizontal="center" wrapText="1" readingOrder="1"/>
      <protection/>
    </xf>
    <xf numFmtId="0" fontId="51" fillId="0" borderId="16" xfId="33" applyNumberFormat="1" applyFont="1" applyFill="1" applyBorder="1" applyAlignment="1">
      <alignment horizontal="left" vertical="top" wrapText="1" readingOrder="1"/>
      <protection/>
    </xf>
    <xf numFmtId="0" fontId="2" fillId="0" borderId="21" xfId="33" applyNumberFormat="1" applyFont="1" applyFill="1" applyBorder="1" applyAlignment="1">
      <alignment vertical="top" wrapText="1"/>
      <protection/>
    </xf>
    <xf numFmtId="2" fontId="51" fillId="0" borderId="16" xfId="33" applyNumberFormat="1" applyFont="1" applyFill="1" applyBorder="1" applyAlignment="1">
      <alignment horizontal="right" vertical="top" wrapText="1" readingOrder="1"/>
      <protection/>
    </xf>
    <xf numFmtId="0" fontId="51" fillId="0" borderId="16" xfId="33" applyNumberFormat="1" applyFont="1" applyFill="1" applyBorder="1" applyAlignment="1">
      <alignment horizontal="center" wrapText="1" readingOrder="1"/>
      <protection/>
    </xf>
    <xf numFmtId="0" fontId="51" fillId="0" borderId="16" xfId="33" applyNumberFormat="1" applyFont="1" applyFill="1" applyBorder="1" applyAlignment="1">
      <alignment horizontal="center" wrapText="1" readingOrder="1"/>
      <protection/>
    </xf>
    <xf numFmtId="0" fontId="3" fillId="0" borderId="21" xfId="33" applyNumberFormat="1" applyFont="1" applyFill="1" applyBorder="1" applyAlignment="1">
      <alignment vertical="top" wrapText="1"/>
      <protection/>
    </xf>
    <xf numFmtId="0" fontId="3" fillId="0" borderId="18" xfId="33" applyNumberFormat="1" applyFont="1" applyFill="1" applyBorder="1" applyAlignment="1">
      <alignment vertical="top" wrapText="1"/>
      <protection/>
    </xf>
    <xf numFmtId="0" fontId="51" fillId="0" borderId="16" xfId="33" applyNumberFormat="1" applyFont="1" applyFill="1" applyBorder="1" applyAlignment="1">
      <alignment horizontal="left" vertical="top" wrapText="1" readingOrder="1"/>
      <protection/>
    </xf>
    <xf numFmtId="0" fontId="51" fillId="0" borderId="26" xfId="33" applyNumberFormat="1" applyFont="1" applyFill="1" applyBorder="1" applyAlignment="1">
      <alignment horizontal="left" vertical="top" wrapText="1" readingOrder="1"/>
      <protection/>
    </xf>
    <xf numFmtId="0" fontId="4" fillId="0" borderId="27" xfId="0" applyFont="1" applyFill="1" applyBorder="1" applyAlignment="1">
      <alignment horizontal="left" wrapText="1"/>
    </xf>
    <xf numFmtId="0" fontId="50" fillId="0" borderId="28" xfId="33" applyNumberFormat="1" applyFont="1" applyFill="1" applyBorder="1" applyAlignment="1">
      <alignment horizontal="center" vertical="center" wrapText="1" readingOrder="1"/>
      <protection/>
    </xf>
    <xf numFmtId="0" fontId="1" fillId="0" borderId="29" xfId="33" applyNumberFormat="1" applyFont="1" applyFill="1" applyBorder="1" applyAlignment="1">
      <alignment vertical="top" wrapText="1"/>
      <protection/>
    </xf>
    <xf numFmtId="0" fontId="55" fillId="0" borderId="0" xfId="33" applyNumberFormat="1" applyFont="1" applyFill="1" applyBorder="1" applyAlignment="1">
      <alignment horizontal="center" vertical="center" wrapText="1" readingOrder="1"/>
      <protection/>
    </xf>
    <xf numFmtId="0" fontId="1" fillId="0" borderId="0" xfId="0" applyFont="1" applyFill="1" applyBorder="1" applyAlignment="1">
      <alignment/>
    </xf>
    <xf numFmtId="49" fontId="52" fillId="0" borderId="30" xfId="33" applyNumberFormat="1" applyFont="1" applyFill="1" applyBorder="1" applyAlignment="1">
      <alignment horizontal="center" vertical="top" wrapText="1" readingOrder="1"/>
      <protection/>
    </xf>
    <xf numFmtId="49" fontId="1" fillId="0" borderId="31" xfId="33" applyNumberFormat="1" applyFont="1" applyFill="1" applyBorder="1" applyAlignment="1">
      <alignment vertical="top" wrapText="1"/>
      <protection/>
    </xf>
    <xf numFmtId="0" fontId="52" fillId="0" borderId="23" xfId="33" applyNumberFormat="1" applyFont="1" applyFill="1" applyBorder="1" applyAlignment="1">
      <alignment horizontal="center" vertical="center" wrapText="1" readingOrder="1"/>
      <protection/>
    </xf>
    <xf numFmtId="0" fontId="1" fillId="0" borderId="23" xfId="33" applyNumberFormat="1" applyFont="1" applyFill="1" applyBorder="1" applyAlignment="1">
      <alignment vertical="top" wrapText="1"/>
      <protection/>
    </xf>
    <xf numFmtId="0" fontId="52" fillId="0" borderId="30" xfId="33" applyNumberFormat="1" applyFont="1" applyFill="1" applyBorder="1" applyAlignment="1">
      <alignment horizontal="center" vertical="top" wrapText="1" readingOrder="1"/>
      <protection/>
    </xf>
    <xf numFmtId="0" fontId="1" fillId="0" borderId="31" xfId="33" applyNumberFormat="1" applyFont="1" applyFill="1" applyBorder="1" applyAlignment="1">
      <alignment vertical="top" wrapText="1"/>
      <protection/>
    </xf>
    <xf numFmtId="0" fontId="51" fillId="0" borderId="0" xfId="33" applyNumberFormat="1" applyFont="1" applyFill="1" applyBorder="1" applyAlignment="1">
      <alignment horizontal="left" vertical="center" wrapText="1" readingOrder="1"/>
      <protection/>
    </xf>
    <xf numFmtId="0" fontId="52" fillId="0" borderId="23" xfId="33" applyNumberFormat="1" applyFont="1" applyFill="1" applyBorder="1" applyAlignment="1">
      <alignment horizontal="left" vertical="center" wrapText="1" readingOrder="1"/>
      <protection/>
    </xf>
    <xf numFmtId="0" fontId="50" fillId="0" borderId="16" xfId="33" applyNumberFormat="1" applyFont="1" applyFill="1" applyBorder="1" applyAlignment="1">
      <alignment horizontal="center" vertical="center" wrapText="1" readingOrder="1"/>
      <protection/>
    </xf>
    <xf numFmtId="0" fontId="1" fillId="0" borderId="18" xfId="33" applyNumberFormat="1" applyFont="1" applyFill="1" applyBorder="1" applyAlignment="1">
      <alignment vertical="top" wrapText="1"/>
      <protection/>
    </xf>
    <xf numFmtId="49" fontId="56" fillId="0" borderId="32" xfId="33" applyNumberFormat="1" applyFont="1" applyFill="1" applyBorder="1" applyAlignment="1">
      <alignment horizontal="center" vertical="center" wrapText="1" readingOrder="1"/>
      <protection/>
    </xf>
    <xf numFmtId="49" fontId="1" fillId="0" borderId="33" xfId="33" applyNumberFormat="1" applyFont="1" applyFill="1" applyBorder="1" applyAlignment="1">
      <alignment vertical="top" wrapText="1"/>
      <protection/>
    </xf>
    <xf numFmtId="0" fontId="52" fillId="0" borderId="0" xfId="33" applyNumberFormat="1" applyFont="1" applyFill="1" applyBorder="1" applyAlignment="1">
      <alignment horizontal="center" vertical="center" wrapText="1" readingOrder="1"/>
      <protection/>
    </xf>
    <xf numFmtId="164" fontId="52" fillId="0" borderId="30" xfId="33" applyNumberFormat="1" applyFont="1" applyFill="1" applyBorder="1" applyAlignment="1">
      <alignment horizontal="center" vertical="top" wrapText="1" readingOrder="1"/>
      <protection/>
    </xf>
    <xf numFmtId="0" fontId="52" fillId="0" borderId="30" xfId="33" applyNumberFormat="1" applyFont="1" applyFill="1" applyBorder="1" applyAlignment="1">
      <alignment horizontal="center" vertical="center" wrapText="1" readingOrder="1"/>
      <protection/>
    </xf>
    <xf numFmtId="165" fontId="52" fillId="0" borderId="16" xfId="33" applyNumberFormat="1" applyFont="1" applyFill="1" applyBorder="1" applyAlignment="1">
      <alignment horizontal="right" vertical="top" wrapText="1" readingOrder="1"/>
      <protection/>
    </xf>
    <xf numFmtId="0" fontId="3" fillId="0" borderId="21" xfId="33" applyNumberFormat="1" applyFont="1" applyFill="1" applyBorder="1" applyAlignment="1">
      <alignment vertical="top" wrapText="1"/>
      <protection/>
    </xf>
    <xf numFmtId="0" fontId="3" fillId="0" borderId="18" xfId="33" applyNumberFormat="1" applyFont="1" applyFill="1" applyBorder="1" applyAlignment="1">
      <alignment vertical="top" wrapText="1"/>
      <protection/>
    </xf>
    <xf numFmtId="0" fontId="51" fillId="0" borderId="16" xfId="33" applyNumberFormat="1" applyFont="1" applyFill="1" applyBorder="1" applyAlignment="1">
      <alignment horizontal="center" vertical="top" wrapText="1" readingOrder="1"/>
      <protection/>
    </xf>
    <xf numFmtId="0" fontId="2" fillId="0" borderId="18" xfId="33" applyNumberFormat="1" applyFont="1" applyFill="1" applyBorder="1" applyAlignment="1">
      <alignment vertical="top" wrapText="1"/>
      <protection/>
    </xf>
    <xf numFmtId="165" fontId="52" fillId="0" borderId="17" xfId="33" applyNumberFormat="1" applyFont="1" applyFill="1" applyBorder="1" applyAlignment="1">
      <alignment horizontal="right" vertical="top" wrapText="1" readingOrder="1"/>
      <protection/>
    </xf>
    <xf numFmtId="165" fontId="52" fillId="0" borderId="21" xfId="33" applyNumberFormat="1" applyFont="1" applyFill="1" applyBorder="1" applyAlignment="1">
      <alignment horizontal="right" vertical="top" wrapText="1" readingOrder="1"/>
      <protection/>
    </xf>
    <xf numFmtId="165" fontId="51" fillId="0" borderId="16" xfId="33" applyNumberFormat="1" applyFont="1" applyFill="1" applyBorder="1" applyAlignment="1">
      <alignment horizontal="right" vertical="top" wrapText="1" readingOrder="1"/>
      <protection/>
    </xf>
    <xf numFmtId="0" fontId="2" fillId="0" borderId="21" xfId="33" applyNumberFormat="1" applyFont="1" applyFill="1" applyBorder="1" applyAlignment="1">
      <alignment vertical="top" wrapText="1"/>
      <protection/>
    </xf>
    <xf numFmtId="0" fontId="51" fillId="0" borderId="17" xfId="33" applyNumberFormat="1" applyFont="1" applyFill="1" applyBorder="1" applyAlignment="1">
      <alignment horizontal="center" vertical="top" wrapText="1" readingOrder="1"/>
      <protection/>
    </xf>
    <xf numFmtId="0" fontId="51" fillId="0" borderId="18" xfId="33" applyNumberFormat="1" applyFont="1" applyFill="1" applyBorder="1" applyAlignment="1">
      <alignment horizontal="center" vertical="top" wrapText="1" readingOrder="1"/>
      <protection/>
    </xf>
    <xf numFmtId="2" fontId="3" fillId="0" borderId="17" xfId="33" applyNumberFormat="1" applyFont="1" applyFill="1" applyBorder="1" applyAlignment="1">
      <alignment horizontal="right" vertical="top" wrapText="1"/>
      <protection/>
    </xf>
    <xf numFmtId="0" fontId="3" fillId="0" borderId="21" xfId="33" applyNumberFormat="1" applyFont="1" applyFill="1" applyBorder="1" applyAlignment="1">
      <alignment horizontal="right" vertical="top" wrapText="1"/>
      <protection/>
    </xf>
    <xf numFmtId="0" fontId="2" fillId="0" borderId="17" xfId="33" applyNumberFormat="1" applyFont="1" applyFill="1" applyBorder="1" applyAlignment="1">
      <alignment horizontal="right" vertical="top" wrapText="1"/>
      <protection/>
    </xf>
    <xf numFmtId="0" fontId="2" fillId="0" borderId="21" xfId="33" applyNumberFormat="1" applyFont="1" applyFill="1" applyBorder="1" applyAlignment="1">
      <alignment horizontal="right" vertical="top" wrapText="1"/>
      <protection/>
    </xf>
    <xf numFmtId="0" fontId="51" fillId="0" borderId="16" xfId="33" applyNumberFormat="1" applyFont="1" applyFill="1" applyBorder="1" applyAlignment="1">
      <alignment horizontal="left" vertical="top" wrapText="1" readingOrder="1"/>
      <protection/>
    </xf>
    <xf numFmtId="0" fontId="51" fillId="0" borderId="10" xfId="33" applyNumberFormat="1" applyFont="1" applyFill="1" applyBorder="1" applyAlignment="1">
      <alignment horizontal="center" vertical="center" wrapText="1" readingOrder="1"/>
      <protection/>
    </xf>
    <xf numFmtId="0" fontId="1" fillId="0" borderId="34" xfId="33" applyNumberFormat="1" applyFont="1" applyFill="1" applyBorder="1" applyAlignment="1">
      <alignment vertical="top" wrapText="1"/>
      <protection/>
    </xf>
    <xf numFmtId="0" fontId="51" fillId="0" borderId="11" xfId="33" applyNumberFormat="1" applyFont="1" applyFill="1" applyBorder="1" applyAlignment="1">
      <alignment horizontal="center" vertical="center" wrapText="1" readingOrder="1"/>
      <protection/>
    </xf>
    <xf numFmtId="0" fontId="1" fillId="0" borderId="35" xfId="33" applyNumberFormat="1" applyFont="1" applyFill="1" applyBorder="1" applyAlignment="1">
      <alignment vertical="top" wrapText="1"/>
      <protection/>
    </xf>
    <xf numFmtId="0" fontId="51" fillId="0" borderId="12" xfId="33" applyNumberFormat="1" applyFont="1" applyFill="1" applyBorder="1" applyAlignment="1">
      <alignment horizontal="center" vertical="center" wrapText="1" readingOrder="1"/>
      <protection/>
    </xf>
    <xf numFmtId="0" fontId="1" fillId="0" borderId="36" xfId="33" applyNumberFormat="1" applyFont="1" applyFill="1" applyBorder="1" applyAlignment="1">
      <alignment vertical="top" wrapText="1"/>
      <protection/>
    </xf>
    <xf numFmtId="0" fontId="49" fillId="0" borderId="0" xfId="33" applyNumberFormat="1" applyFont="1" applyFill="1" applyBorder="1" applyAlignment="1">
      <alignment horizontal="left" vertical="top" wrapText="1" readingOrder="1"/>
      <protection/>
    </xf>
    <xf numFmtId="0" fontId="51" fillId="0" borderId="0" xfId="33" applyNumberFormat="1" applyFont="1" applyFill="1" applyBorder="1" applyAlignment="1">
      <alignment vertical="top" wrapText="1" readingOrder="1"/>
      <protection/>
    </xf>
    <xf numFmtId="0" fontId="51" fillId="0" borderId="37" xfId="33" applyNumberFormat="1" applyFont="1" applyFill="1" applyBorder="1" applyAlignment="1">
      <alignment horizontal="center" vertical="center" wrapText="1" readingOrder="1"/>
      <protection/>
    </xf>
    <xf numFmtId="0" fontId="1" fillId="0" borderId="19" xfId="33" applyNumberFormat="1" applyFont="1" applyFill="1" applyBorder="1" applyAlignment="1">
      <alignment vertical="top" wrapText="1"/>
      <protection/>
    </xf>
    <xf numFmtId="0" fontId="51" fillId="0" borderId="38" xfId="33" applyNumberFormat="1" applyFont="1" applyFill="1" applyBorder="1" applyAlignment="1">
      <alignment horizontal="center" vertical="center" wrapText="1" readingOrder="1"/>
      <protection/>
    </xf>
    <xf numFmtId="0" fontId="1" fillId="0" borderId="20" xfId="33" applyNumberFormat="1" applyFont="1" applyFill="1" applyBorder="1" applyAlignment="1">
      <alignment vertical="top" wrapText="1"/>
      <protection/>
    </xf>
    <xf numFmtId="0" fontId="51" fillId="0" borderId="39" xfId="33" applyNumberFormat="1" applyFont="1" applyFill="1" applyBorder="1" applyAlignment="1">
      <alignment horizontal="center" vertical="center" wrapText="1" readingOrder="1"/>
      <protection/>
    </xf>
    <xf numFmtId="0" fontId="1" fillId="0" borderId="40" xfId="33" applyNumberFormat="1" applyFont="1" applyFill="1" applyBorder="1" applyAlignment="1">
      <alignment vertical="top" wrapText="1"/>
      <protection/>
    </xf>
    <xf numFmtId="0" fontId="49" fillId="0" borderId="23" xfId="33" applyNumberFormat="1" applyFont="1" applyFill="1" applyBorder="1" applyAlignment="1">
      <alignment vertical="top" wrapText="1" readingOrder="1"/>
      <protection/>
    </xf>
    <xf numFmtId="0" fontId="49" fillId="0" borderId="0" xfId="33" applyNumberFormat="1" applyFont="1" applyFill="1" applyBorder="1" applyAlignment="1">
      <alignment vertical="top" wrapText="1" readingOrder="1"/>
      <protection/>
    </xf>
    <xf numFmtId="0" fontId="51" fillId="0" borderId="23" xfId="33" applyNumberFormat="1" applyFont="1" applyFill="1" applyBorder="1" applyAlignment="1">
      <alignment horizontal="center" wrapText="1" readingOrder="1"/>
      <protection/>
    </xf>
    <xf numFmtId="0" fontId="1" fillId="0" borderId="23" xfId="33" applyNumberFormat="1" applyFont="1" applyFill="1" applyBorder="1" applyAlignment="1">
      <alignment wrapText="1" readingOrder="1"/>
      <protection/>
    </xf>
    <xf numFmtId="0" fontId="57" fillId="0" borderId="0" xfId="33" applyNumberFormat="1" applyFont="1" applyFill="1" applyBorder="1" applyAlignment="1">
      <alignment horizontal="center" vertical="top" wrapText="1" readingOrder="1"/>
      <protection/>
    </xf>
    <xf numFmtId="0" fontId="57" fillId="0" borderId="41" xfId="33" applyNumberFormat="1" applyFont="1" applyFill="1" applyBorder="1" applyAlignment="1">
      <alignment horizontal="center" vertical="top" wrapText="1" readingOrder="1"/>
      <protection/>
    </xf>
    <xf numFmtId="0" fontId="1" fillId="0" borderId="41" xfId="33" applyNumberFormat="1" applyFont="1" applyFill="1" applyBorder="1" applyAlignment="1">
      <alignment vertical="top" wrapText="1"/>
      <protection/>
    </xf>
    <xf numFmtId="0" fontId="1" fillId="0" borderId="23" xfId="33" applyNumberFormat="1" applyFont="1" applyFill="1" applyBorder="1" applyAlignment="1">
      <alignment wrapText="1"/>
      <protection/>
    </xf>
    <xf numFmtId="0" fontId="51" fillId="0" borderId="21" xfId="33" applyNumberFormat="1" applyFont="1" applyFill="1" applyBorder="1" applyAlignment="1">
      <alignment horizontal="center" wrapText="1" readingOrder="1"/>
      <protection/>
    </xf>
    <xf numFmtId="0" fontId="1" fillId="0" borderId="21" xfId="33" applyNumberFormat="1" applyFont="1" applyFill="1" applyBorder="1" applyAlignment="1">
      <alignment wrapText="1"/>
      <protection/>
    </xf>
    <xf numFmtId="0" fontId="58" fillId="0" borderId="16" xfId="33" applyNumberFormat="1" applyFont="1" applyFill="1" applyBorder="1" applyAlignment="1">
      <alignment horizontal="center" wrapText="1" readingOrder="1"/>
      <protection/>
    </xf>
    <xf numFmtId="0" fontId="1" fillId="0" borderId="21" xfId="33" applyNumberFormat="1" applyFont="1" applyFill="1" applyBorder="1" applyAlignment="1">
      <alignment vertical="top" wrapText="1"/>
      <protection/>
    </xf>
    <xf numFmtId="0" fontId="51" fillId="0" borderId="16" xfId="33" applyNumberFormat="1" applyFont="1" applyFill="1" applyBorder="1" applyAlignment="1">
      <alignment horizontal="left" wrapText="1" readingOrder="1"/>
      <protection/>
    </xf>
    <xf numFmtId="0" fontId="51" fillId="0" borderId="16" xfId="33" applyNumberFormat="1" applyFont="1" applyFill="1" applyBorder="1" applyAlignment="1">
      <alignment horizontal="center" wrapText="1" readingOrder="1"/>
      <protection/>
    </xf>
    <xf numFmtId="165" fontId="58" fillId="0" borderId="16" xfId="33" applyNumberFormat="1" applyFont="1" applyFill="1" applyBorder="1" applyAlignment="1">
      <alignment horizontal="right" wrapText="1" readingOrder="1"/>
      <protection/>
    </xf>
    <xf numFmtId="0" fontId="51" fillId="0" borderId="26" xfId="33" applyNumberFormat="1" applyFont="1" applyFill="1" applyBorder="1" applyAlignment="1">
      <alignment horizontal="left" wrapText="1" readingOrder="1"/>
      <protection/>
    </xf>
    <xf numFmtId="0" fontId="1" fillId="0" borderId="42" xfId="33" applyNumberFormat="1" applyFont="1" applyFill="1" applyBorder="1" applyAlignment="1">
      <alignment vertical="top" wrapText="1"/>
      <protection/>
    </xf>
    <xf numFmtId="0" fontId="51" fillId="0" borderId="15" xfId="33" applyNumberFormat="1" applyFont="1" applyFill="1" applyBorder="1" applyAlignment="1">
      <alignment horizontal="center" vertical="center" wrapText="1" readingOrder="1"/>
      <protection/>
    </xf>
    <xf numFmtId="0" fontId="1" fillId="0" borderId="43" xfId="33" applyNumberFormat="1" applyFont="1" applyFill="1" applyBorder="1" applyAlignment="1">
      <alignment vertical="top" wrapText="1"/>
      <protection/>
    </xf>
    <xf numFmtId="0" fontId="52" fillId="0" borderId="16" xfId="33" applyNumberFormat="1" applyFont="1" applyFill="1" applyBorder="1" applyAlignment="1">
      <alignment horizontal="left" wrapText="1" readingOrder="1"/>
      <protection/>
    </xf>
    <xf numFmtId="0" fontId="52" fillId="0" borderId="16" xfId="33" applyNumberFormat="1" applyFont="1" applyFill="1" applyBorder="1" applyAlignment="1">
      <alignment horizontal="center" wrapText="1" readingOrder="1"/>
      <protection/>
    </xf>
    <xf numFmtId="165" fontId="59" fillId="0" borderId="16" xfId="33" applyNumberFormat="1" applyFont="1" applyFill="1" applyBorder="1" applyAlignment="1">
      <alignment horizontal="right" wrapText="1" readingOrder="1"/>
      <protection/>
    </xf>
    <xf numFmtId="0" fontId="51" fillId="0" borderId="13" xfId="33" applyNumberFormat="1" applyFont="1" applyFill="1" applyBorder="1" applyAlignment="1">
      <alignment horizontal="center" vertical="center" wrapText="1" readingOrder="1"/>
      <protection/>
    </xf>
    <xf numFmtId="0" fontId="1" fillId="0" borderId="44" xfId="33" applyNumberFormat="1" applyFont="1" applyFill="1" applyBorder="1" applyAlignment="1">
      <alignment vertical="top" wrapText="1"/>
      <protection/>
    </xf>
    <xf numFmtId="0" fontId="51" fillId="0" borderId="14" xfId="33" applyNumberFormat="1" applyFont="1" applyFill="1" applyBorder="1" applyAlignment="1">
      <alignment horizontal="center" vertical="center" wrapText="1" readingOrder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9"/>
  <sheetViews>
    <sheetView showGridLines="0" tabSelected="1" zoomScale="84" zoomScaleNormal="84" zoomScalePageLayoutView="0" workbookViewId="0" topLeftCell="A1">
      <selection activeCell="F17" sqref="F17"/>
    </sheetView>
  </sheetViews>
  <sheetFormatPr defaultColWidth="9.140625" defaultRowHeight="15"/>
  <cols>
    <col min="1" max="1" width="0.5625" style="0" customWidth="1"/>
    <col min="2" max="2" width="29.8515625" style="0" customWidth="1"/>
    <col min="3" max="3" width="5.7109375" style="0" customWidth="1"/>
    <col min="4" max="4" width="25.140625" style="0" customWidth="1"/>
    <col min="5" max="7" width="15.00390625" style="0" customWidth="1"/>
    <col min="8" max="8" width="0.13671875" style="0" customWidth="1"/>
    <col min="9" max="9" width="0" style="0" hidden="1" customWidth="1"/>
  </cols>
  <sheetData>
    <row r="1" spans="2:8" ht="15.75" customHeight="1">
      <c r="B1" s="75" t="s">
        <v>0</v>
      </c>
      <c r="C1" s="76"/>
      <c r="D1" s="76"/>
      <c r="E1" s="76"/>
      <c r="F1" s="76"/>
      <c r="G1" s="76"/>
      <c r="H1" s="76"/>
    </row>
    <row r="2" spans="2:8" ht="15">
      <c r="B2" s="1" t="s">
        <v>1</v>
      </c>
      <c r="C2" s="1" t="s">
        <v>1</v>
      </c>
      <c r="D2" s="1" t="s">
        <v>1</v>
      </c>
      <c r="E2" s="1" t="s">
        <v>1</v>
      </c>
      <c r="F2" s="1" t="s">
        <v>1</v>
      </c>
      <c r="G2" s="85" t="s">
        <v>2</v>
      </c>
      <c r="H2" s="86"/>
    </row>
    <row r="3" spans="2:8" ht="15">
      <c r="B3" s="1" t="s">
        <v>1</v>
      </c>
      <c r="C3" s="1" t="s">
        <v>1</v>
      </c>
      <c r="D3" s="1" t="s">
        <v>1</v>
      </c>
      <c r="E3" s="1" t="s">
        <v>1</v>
      </c>
      <c r="F3" s="2" t="s">
        <v>3</v>
      </c>
      <c r="G3" s="87" t="s">
        <v>163</v>
      </c>
      <c r="H3" s="88"/>
    </row>
    <row r="4" spans="2:8" ht="15">
      <c r="B4" s="89" t="s">
        <v>261</v>
      </c>
      <c r="C4" s="76"/>
      <c r="D4" s="76"/>
      <c r="E4" s="76"/>
      <c r="F4" s="2" t="s">
        <v>4</v>
      </c>
      <c r="G4" s="90">
        <v>42856</v>
      </c>
      <c r="H4" s="82"/>
    </row>
    <row r="5" spans="2:8" ht="15">
      <c r="B5" s="3" t="s">
        <v>5</v>
      </c>
      <c r="C5" s="3" t="s">
        <v>1</v>
      </c>
      <c r="D5" s="1" t="s">
        <v>1</v>
      </c>
      <c r="E5" s="1" t="s">
        <v>1</v>
      </c>
      <c r="F5" s="2" t="s">
        <v>6</v>
      </c>
      <c r="G5" s="77" t="s">
        <v>213</v>
      </c>
      <c r="H5" s="78"/>
    </row>
    <row r="6" spans="2:8" ht="29.25" customHeight="1">
      <c r="B6" s="3" t="s">
        <v>7</v>
      </c>
      <c r="C6" s="79" t="s">
        <v>212</v>
      </c>
      <c r="D6" s="80"/>
      <c r="E6" s="80"/>
      <c r="F6" s="2" t="s">
        <v>8</v>
      </c>
      <c r="G6" s="81">
        <v>951</v>
      </c>
      <c r="H6" s="82"/>
    </row>
    <row r="7" spans="2:8" ht="33.75" customHeight="1">
      <c r="B7" s="83" t="s">
        <v>9</v>
      </c>
      <c r="C7" s="76"/>
      <c r="D7" s="84" t="s">
        <v>249</v>
      </c>
      <c r="E7" s="80"/>
      <c r="F7" s="2" t="s">
        <v>10</v>
      </c>
      <c r="G7" s="81">
        <v>60622423</v>
      </c>
      <c r="H7" s="82"/>
    </row>
    <row r="8" spans="2:8" ht="22.5">
      <c r="B8" s="3" t="s">
        <v>253</v>
      </c>
      <c r="C8" s="1" t="s">
        <v>1</v>
      </c>
      <c r="D8" s="1" t="s">
        <v>1</v>
      </c>
      <c r="E8" s="1" t="s">
        <v>1</v>
      </c>
      <c r="F8" s="1" t="s">
        <v>1</v>
      </c>
      <c r="G8" s="91" t="s">
        <v>11</v>
      </c>
      <c r="H8" s="82"/>
    </row>
    <row r="9" spans="2:8" ht="15">
      <c r="B9" s="3" t="s">
        <v>12</v>
      </c>
      <c r="C9" s="1" t="s">
        <v>1</v>
      </c>
      <c r="D9" s="1" t="s">
        <v>1</v>
      </c>
      <c r="E9" s="1" t="s">
        <v>1</v>
      </c>
      <c r="F9" s="1" t="s">
        <v>1</v>
      </c>
      <c r="G9" s="73" t="s">
        <v>13</v>
      </c>
      <c r="H9" s="74"/>
    </row>
    <row r="10" ht="0.75" customHeight="1"/>
    <row r="11" spans="2:8" ht="15" customHeight="1">
      <c r="B11" s="75" t="s">
        <v>14</v>
      </c>
      <c r="C11" s="76"/>
      <c r="D11" s="76"/>
      <c r="E11" s="76"/>
      <c r="F11" s="76"/>
      <c r="G11" s="76"/>
      <c r="H11" s="76"/>
    </row>
    <row r="12" ht="2.25" customHeight="1"/>
    <row r="13" spans="2:7" ht="33.75">
      <c r="B13" s="4" t="s">
        <v>15</v>
      </c>
      <c r="C13" s="5" t="s">
        <v>16</v>
      </c>
      <c r="D13" s="5" t="s">
        <v>17</v>
      </c>
      <c r="E13" s="5" t="s">
        <v>18</v>
      </c>
      <c r="F13" s="5" t="s">
        <v>19</v>
      </c>
      <c r="G13" s="6" t="s">
        <v>20</v>
      </c>
    </row>
    <row r="14" spans="2:7" ht="16.5" customHeight="1">
      <c r="B14" s="7" t="s">
        <v>21</v>
      </c>
      <c r="C14" s="8" t="s">
        <v>22</v>
      </c>
      <c r="D14" s="8" t="s">
        <v>23</v>
      </c>
      <c r="E14" s="8" t="s">
        <v>24</v>
      </c>
      <c r="F14" s="8" t="s">
        <v>25</v>
      </c>
      <c r="G14" s="9" t="s">
        <v>26</v>
      </c>
    </row>
    <row r="15" spans="2:7" ht="22.5" customHeight="1">
      <c r="B15" s="10" t="s">
        <v>27</v>
      </c>
      <c r="C15" s="11" t="s">
        <v>28</v>
      </c>
      <c r="D15" s="11" t="s">
        <v>29</v>
      </c>
      <c r="E15" s="37">
        <f>E16+E50</f>
        <v>6609600</v>
      </c>
      <c r="F15" s="37">
        <f>F16+F50</f>
        <v>1897660.75</v>
      </c>
      <c r="G15" s="33">
        <f>F15-E15</f>
        <v>-4711939.25</v>
      </c>
    </row>
    <row r="16" spans="2:7" ht="30" customHeight="1">
      <c r="B16" s="13" t="s">
        <v>30</v>
      </c>
      <c r="C16" s="12" t="s">
        <v>28</v>
      </c>
      <c r="D16" s="14" t="s">
        <v>31</v>
      </c>
      <c r="E16" s="37">
        <f>E17+E22+E25+E33+E36+E44</f>
        <v>4506400</v>
      </c>
      <c r="F16" s="37">
        <f>F17+F22+F25+F33+F36+F44+F40+F47</f>
        <v>730755.29</v>
      </c>
      <c r="G16" s="33">
        <f aca="true" t="shared" si="0" ref="G16:G59">F16-E16</f>
        <v>-3775644.71</v>
      </c>
    </row>
    <row r="17" spans="2:7" ht="25.5">
      <c r="B17" s="13" t="s">
        <v>32</v>
      </c>
      <c r="C17" s="12" t="s">
        <v>28</v>
      </c>
      <c r="D17" s="14" t="s">
        <v>33</v>
      </c>
      <c r="E17" s="37">
        <f>E18</f>
        <v>1411200</v>
      </c>
      <c r="F17" s="37">
        <f>F18</f>
        <v>463623.4</v>
      </c>
      <c r="G17" s="33">
        <f t="shared" si="0"/>
        <v>-947576.6</v>
      </c>
    </row>
    <row r="18" spans="2:7" ht="15">
      <c r="B18" s="13" t="s">
        <v>34</v>
      </c>
      <c r="C18" s="12" t="s">
        <v>28</v>
      </c>
      <c r="D18" s="14" t="s">
        <v>35</v>
      </c>
      <c r="E18" s="34">
        <v>1411200</v>
      </c>
      <c r="F18" s="34">
        <f>F19+F20+F21</f>
        <v>463623.4</v>
      </c>
      <c r="G18" s="36">
        <f t="shared" si="0"/>
        <v>-947576.6</v>
      </c>
    </row>
    <row r="19" spans="2:7" ht="114.75">
      <c r="B19" s="13" t="s">
        <v>36</v>
      </c>
      <c r="C19" s="12" t="s">
        <v>28</v>
      </c>
      <c r="D19" s="14" t="s">
        <v>37</v>
      </c>
      <c r="E19" s="34">
        <v>1411200</v>
      </c>
      <c r="F19" s="34">
        <v>462168.58</v>
      </c>
      <c r="G19" s="36">
        <f t="shared" si="0"/>
        <v>-949031.4199999999</v>
      </c>
    </row>
    <row r="20" spans="2:7" ht="167.25" customHeight="1">
      <c r="B20" s="13" t="s">
        <v>250</v>
      </c>
      <c r="C20" s="62">
        <v>10</v>
      </c>
      <c r="D20" s="14" t="s">
        <v>251</v>
      </c>
      <c r="E20" s="34"/>
      <c r="F20" s="34">
        <v>62.4</v>
      </c>
      <c r="G20" s="36"/>
    </row>
    <row r="21" spans="2:7" ht="68.25" customHeight="1">
      <c r="B21" s="13" t="s">
        <v>223</v>
      </c>
      <c r="C21" s="45" t="s">
        <v>28</v>
      </c>
      <c r="D21" s="14" t="s">
        <v>222</v>
      </c>
      <c r="E21" s="34"/>
      <c r="F21" s="34">
        <v>1392.42</v>
      </c>
      <c r="G21" s="36">
        <f t="shared" si="0"/>
        <v>1392.42</v>
      </c>
    </row>
    <row r="22" spans="2:7" ht="25.5">
      <c r="B22" s="13" t="s">
        <v>38</v>
      </c>
      <c r="C22" s="12" t="s">
        <v>28</v>
      </c>
      <c r="D22" s="14" t="s">
        <v>39</v>
      </c>
      <c r="E22" s="37">
        <f>E23</f>
        <v>308700</v>
      </c>
      <c r="F22" s="40">
        <f>F23</f>
        <v>125552.8</v>
      </c>
      <c r="G22" s="33">
        <f t="shared" si="0"/>
        <v>-183147.2</v>
      </c>
    </row>
    <row r="23" spans="2:7" ht="25.5">
      <c r="B23" s="13" t="s">
        <v>40</v>
      </c>
      <c r="C23" s="12" t="s">
        <v>28</v>
      </c>
      <c r="D23" s="14" t="s">
        <v>41</v>
      </c>
      <c r="E23" s="34">
        <v>308700</v>
      </c>
      <c r="F23" s="39">
        <v>125552.8</v>
      </c>
      <c r="G23" s="36">
        <f t="shared" si="0"/>
        <v>-183147.2</v>
      </c>
    </row>
    <row r="24" spans="2:7" ht="25.5">
      <c r="B24" s="13" t="s">
        <v>40</v>
      </c>
      <c r="C24" s="12" t="s">
        <v>28</v>
      </c>
      <c r="D24" s="14" t="s">
        <v>42</v>
      </c>
      <c r="E24" s="34">
        <v>308700</v>
      </c>
      <c r="F24" s="39">
        <v>125522.8</v>
      </c>
      <c r="G24" s="36">
        <f t="shared" si="0"/>
        <v>-183177.2</v>
      </c>
    </row>
    <row r="25" spans="2:7" ht="15">
      <c r="B25" s="13" t="s">
        <v>43</v>
      </c>
      <c r="C25" s="12" t="s">
        <v>28</v>
      </c>
      <c r="D25" s="14" t="s">
        <v>44</v>
      </c>
      <c r="E25" s="37">
        <f>E26+E28</f>
        <v>2588500</v>
      </c>
      <c r="F25" s="37">
        <f>F26+F28</f>
        <v>46527.339999999975</v>
      </c>
      <c r="G25" s="33">
        <f t="shared" si="0"/>
        <v>-2541972.66</v>
      </c>
    </row>
    <row r="26" spans="2:7" ht="25.5">
      <c r="B26" s="13" t="s">
        <v>45</v>
      </c>
      <c r="C26" s="12" t="s">
        <v>28</v>
      </c>
      <c r="D26" s="14" t="s">
        <v>46</v>
      </c>
      <c r="E26" s="34">
        <f>E27</f>
        <v>255200</v>
      </c>
      <c r="F26" s="34">
        <f>F27</f>
        <v>2898.62</v>
      </c>
      <c r="G26" s="36">
        <f t="shared" si="0"/>
        <v>-252301.38</v>
      </c>
    </row>
    <row r="27" spans="2:7" ht="81.75" customHeight="1">
      <c r="B27" s="13" t="s">
        <v>47</v>
      </c>
      <c r="C27" s="12" t="s">
        <v>28</v>
      </c>
      <c r="D27" s="14" t="s">
        <v>48</v>
      </c>
      <c r="E27" s="34">
        <v>255200</v>
      </c>
      <c r="F27" s="34">
        <v>2898.62</v>
      </c>
      <c r="G27" s="36">
        <f t="shared" si="0"/>
        <v>-252301.38</v>
      </c>
    </row>
    <row r="28" spans="2:7" ht="15">
      <c r="B28" s="13" t="s">
        <v>49</v>
      </c>
      <c r="C28" s="12" t="s">
        <v>28</v>
      </c>
      <c r="D28" s="14" t="s">
        <v>50</v>
      </c>
      <c r="E28" s="34">
        <f>E29+E31</f>
        <v>2333300</v>
      </c>
      <c r="F28" s="34">
        <f>F29+F31</f>
        <v>43628.71999999997</v>
      </c>
      <c r="G28" s="36">
        <f t="shared" si="0"/>
        <v>-2289671.2800000003</v>
      </c>
    </row>
    <row r="29" spans="2:7" ht="15">
      <c r="B29" s="13" t="s">
        <v>51</v>
      </c>
      <c r="C29" s="12" t="s">
        <v>28</v>
      </c>
      <c r="D29" s="14" t="s">
        <v>52</v>
      </c>
      <c r="E29" s="34">
        <f>E30</f>
        <v>101700</v>
      </c>
      <c r="F29" s="34">
        <f>F30</f>
        <v>272201.11</v>
      </c>
      <c r="G29" s="36">
        <f t="shared" si="0"/>
        <v>170501.11</v>
      </c>
    </row>
    <row r="30" spans="2:7" ht="51">
      <c r="B30" s="13" t="s">
        <v>53</v>
      </c>
      <c r="C30" s="12" t="s">
        <v>28</v>
      </c>
      <c r="D30" s="14" t="s">
        <v>54</v>
      </c>
      <c r="E30" s="34">
        <v>101700</v>
      </c>
      <c r="F30" s="34">
        <v>272201.11</v>
      </c>
      <c r="G30" s="36">
        <f t="shared" si="0"/>
        <v>170501.11</v>
      </c>
    </row>
    <row r="31" spans="2:7" ht="21.75" customHeight="1">
      <c r="B31" s="13" t="s">
        <v>55</v>
      </c>
      <c r="C31" s="12" t="s">
        <v>28</v>
      </c>
      <c r="D31" s="14" t="s">
        <v>56</v>
      </c>
      <c r="E31" s="34">
        <f>E32</f>
        <v>2231600</v>
      </c>
      <c r="F31" s="34">
        <f>F32</f>
        <v>-228572.39</v>
      </c>
      <c r="G31" s="36">
        <f t="shared" si="0"/>
        <v>-2460172.39</v>
      </c>
    </row>
    <row r="32" spans="2:7" ht="51">
      <c r="B32" s="13" t="s">
        <v>57</v>
      </c>
      <c r="C32" s="12" t="s">
        <v>28</v>
      </c>
      <c r="D32" s="14" t="s">
        <v>58</v>
      </c>
      <c r="E32" s="34">
        <v>2231600</v>
      </c>
      <c r="F32" s="34">
        <v>-228572.39</v>
      </c>
      <c r="G32" s="36">
        <f t="shared" si="0"/>
        <v>-2460172.39</v>
      </c>
    </row>
    <row r="33" spans="2:7" ht="30" customHeight="1">
      <c r="B33" s="13" t="s">
        <v>59</v>
      </c>
      <c r="C33" s="12" t="s">
        <v>28</v>
      </c>
      <c r="D33" s="14" t="s">
        <v>60</v>
      </c>
      <c r="E33" s="37">
        <f>E34</f>
        <v>20200</v>
      </c>
      <c r="F33" s="37">
        <f>F34</f>
        <v>10600</v>
      </c>
      <c r="G33" s="33">
        <f t="shared" si="0"/>
        <v>-9600</v>
      </c>
    </row>
    <row r="34" spans="2:7" ht="76.5">
      <c r="B34" s="13" t="s">
        <v>61</v>
      </c>
      <c r="C34" s="12" t="s">
        <v>28</v>
      </c>
      <c r="D34" s="14" t="s">
        <v>62</v>
      </c>
      <c r="E34" s="34">
        <v>20200</v>
      </c>
      <c r="F34" s="34">
        <f>F35</f>
        <v>10600</v>
      </c>
      <c r="G34" s="36">
        <f>G35</f>
        <v>-9600</v>
      </c>
    </row>
    <row r="35" spans="2:7" ht="116.25" customHeight="1">
      <c r="B35" s="13" t="s">
        <v>63</v>
      </c>
      <c r="C35" s="12" t="s">
        <v>28</v>
      </c>
      <c r="D35" s="14" t="s">
        <v>64</v>
      </c>
      <c r="E35" s="34">
        <v>20200</v>
      </c>
      <c r="F35" s="34">
        <v>10600</v>
      </c>
      <c r="G35" s="36">
        <f t="shared" si="0"/>
        <v>-9600</v>
      </c>
    </row>
    <row r="36" spans="2:7" ht="66.75" customHeight="1">
      <c r="B36" s="13" t="s">
        <v>65</v>
      </c>
      <c r="C36" s="12" t="s">
        <v>28</v>
      </c>
      <c r="D36" s="14" t="s">
        <v>66</v>
      </c>
      <c r="E36" s="37">
        <f>E37</f>
        <v>175600</v>
      </c>
      <c r="F36" s="37">
        <f>F37</f>
        <v>74158</v>
      </c>
      <c r="G36" s="33">
        <f t="shared" si="0"/>
        <v>-101442</v>
      </c>
    </row>
    <row r="37" spans="2:7" ht="150.75" customHeight="1">
      <c r="B37" s="13" t="s">
        <v>67</v>
      </c>
      <c r="C37" s="12" t="s">
        <v>28</v>
      </c>
      <c r="D37" s="14" t="s">
        <v>68</v>
      </c>
      <c r="E37" s="34">
        <f>E38</f>
        <v>175600</v>
      </c>
      <c r="F37" s="34">
        <f>F38</f>
        <v>74158</v>
      </c>
      <c r="G37" s="36">
        <f t="shared" si="0"/>
        <v>-101442</v>
      </c>
    </row>
    <row r="38" spans="2:7" ht="66" customHeight="1">
      <c r="B38" s="13" t="s">
        <v>69</v>
      </c>
      <c r="C38" s="12" t="s">
        <v>28</v>
      </c>
      <c r="D38" s="14" t="s">
        <v>70</v>
      </c>
      <c r="E38" s="34">
        <v>175600</v>
      </c>
      <c r="F38" s="34">
        <f>F39</f>
        <v>74158</v>
      </c>
      <c r="G38" s="36">
        <f t="shared" si="0"/>
        <v>-101442</v>
      </c>
    </row>
    <row r="39" spans="2:7" ht="57.75" customHeight="1">
      <c r="B39" s="13" t="s">
        <v>71</v>
      </c>
      <c r="C39" s="12" t="s">
        <v>28</v>
      </c>
      <c r="D39" s="14" t="s">
        <v>72</v>
      </c>
      <c r="E39" s="34">
        <v>175600</v>
      </c>
      <c r="F39" s="34">
        <v>74158</v>
      </c>
      <c r="G39" s="36">
        <f t="shared" si="0"/>
        <v>-101442</v>
      </c>
    </row>
    <row r="40" spans="2:7" ht="41.25" customHeight="1">
      <c r="B40" s="13" t="s">
        <v>214</v>
      </c>
      <c r="C40" s="66" t="s">
        <v>28</v>
      </c>
      <c r="D40" s="14" t="s">
        <v>218</v>
      </c>
      <c r="E40" s="37">
        <f>E41</f>
        <v>0</v>
      </c>
      <c r="F40" s="37">
        <f>F41</f>
        <v>10293.75</v>
      </c>
      <c r="G40" s="36">
        <f t="shared" si="0"/>
        <v>10293.75</v>
      </c>
    </row>
    <row r="41" spans="2:7" ht="26.25" customHeight="1">
      <c r="B41" s="13" t="s">
        <v>215</v>
      </c>
      <c r="C41" s="66" t="s">
        <v>28</v>
      </c>
      <c r="D41" s="14" t="s">
        <v>219</v>
      </c>
      <c r="E41" s="34">
        <v>0</v>
      </c>
      <c r="F41" s="34">
        <f>F42</f>
        <v>10293.75</v>
      </c>
      <c r="G41" s="36">
        <f t="shared" si="0"/>
        <v>10293.75</v>
      </c>
    </row>
    <row r="42" spans="2:7" ht="31.5" customHeight="1">
      <c r="B42" s="13" t="s">
        <v>216</v>
      </c>
      <c r="C42" s="66" t="s">
        <v>28</v>
      </c>
      <c r="D42" s="14" t="s">
        <v>220</v>
      </c>
      <c r="E42" s="34">
        <v>0</v>
      </c>
      <c r="F42" s="34">
        <f>F43</f>
        <v>10293.75</v>
      </c>
      <c r="G42" s="36">
        <f t="shared" si="0"/>
        <v>10293.75</v>
      </c>
    </row>
    <row r="43" spans="2:7" ht="30.75" customHeight="1">
      <c r="B43" s="13" t="s">
        <v>217</v>
      </c>
      <c r="C43" s="66" t="s">
        <v>28</v>
      </c>
      <c r="D43" s="14" t="s">
        <v>221</v>
      </c>
      <c r="E43" s="34">
        <v>0</v>
      </c>
      <c r="F43" s="34">
        <v>10293.75</v>
      </c>
      <c r="G43" s="36">
        <f t="shared" si="0"/>
        <v>10293.75</v>
      </c>
    </row>
    <row r="44" spans="2:7" ht="25.5">
      <c r="B44" s="13" t="s">
        <v>73</v>
      </c>
      <c r="C44" s="12" t="s">
        <v>28</v>
      </c>
      <c r="D44" s="14" t="s">
        <v>74</v>
      </c>
      <c r="E44" s="37">
        <f>E45</f>
        <v>2200</v>
      </c>
      <c r="F44" s="38">
        <f>F45</f>
        <v>0</v>
      </c>
      <c r="G44" s="33">
        <f t="shared" si="0"/>
        <v>-2200</v>
      </c>
    </row>
    <row r="45" spans="2:7" ht="63.75">
      <c r="B45" s="13" t="s">
        <v>75</v>
      </c>
      <c r="C45" s="12" t="s">
        <v>28</v>
      </c>
      <c r="D45" s="14" t="s">
        <v>76</v>
      </c>
      <c r="E45" s="34">
        <v>2200</v>
      </c>
      <c r="F45" s="35">
        <f>F46</f>
        <v>0</v>
      </c>
      <c r="G45" s="36">
        <f t="shared" si="0"/>
        <v>-2200</v>
      </c>
    </row>
    <row r="46" spans="2:7" ht="76.5">
      <c r="B46" s="13" t="s">
        <v>77</v>
      </c>
      <c r="C46" s="12" t="s">
        <v>28</v>
      </c>
      <c r="D46" s="14" t="s">
        <v>78</v>
      </c>
      <c r="E46" s="34">
        <v>2200</v>
      </c>
      <c r="F46" s="35">
        <v>0</v>
      </c>
      <c r="G46" s="36">
        <f t="shared" si="0"/>
        <v>-2200</v>
      </c>
    </row>
    <row r="47" spans="2:7" ht="28.5" customHeight="1">
      <c r="B47" s="13" t="s">
        <v>254</v>
      </c>
      <c r="C47" s="67"/>
      <c r="D47" s="14" t="s">
        <v>255</v>
      </c>
      <c r="E47" s="37">
        <f>E48</f>
        <v>0</v>
      </c>
      <c r="F47" s="37">
        <f>F48</f>
        <v>0</v>
      </c>
      <c r="G47" s="36">
        <f t="shared" si="0"/>
        <v>0</v>
      </c>
    </row>
    <row r="48" spans="2:7" ht="28.5" customHeight="1">
      <c r="B48" s="13" t="s">
        <v>256</v>
      </c>
      <c r="C48" s="67"/>
      <c r="D48" s="14" t="s">
        <v>257</v>
      </c>
      <c r="E48" s="34">
        <v>0</v>
      </c>
      <c r="F48" s="35">
        <f>F49</f>
        <v>0</v>
      </c>
      <c r="G48" s="36">
        <f t="shared" si="0"/>
        <v>0</v>
      </c>
    </row>
    <row r="49" spans="2:7" ht="30" customHeight="1">
      <c r="B49" s="13" t="s">
        <v>258</v>
      </c>
      <c r="C49" s="67"/>
      <c r="D49" s="14" t="s">
        <v>259</v>
      </c>
      <c r="E49" s="34">
        <v>0</v>
      </c>
      <c r="F49" s="35">
        <v>0</v>
      </c>
      <c r="G49" s="36">
        <f t="shared" si="0"/>
        <v>0</v>
      </c>
    </row>
    <row r="50" spans="2:7" ht="25.5">
      <c r="B50" s="13" t="s">
        <v>79</v>
      </c>
      <c r="C50" s="12" t="s">
        <v>28</v>
      </c>
      <c r="D50" s="14" t="s">
        <v>80</v>
      </c>
      <c r="E50" s="37">
        <f>E51</f>
        <v>2103200</v>
      </c>
      <c r="F50" s="37">
        <f>F51</f>
        <v>1166905.46</v>
      </c>
      <c r="G50" s="33">
        <f t="shared" si="0"/>
        <v>-936294.54</v>
      </c>
    </row>
    <row r="51" spans="2:7" ht="63.75">
      <c r="B51" s="13" t="s">
        <v>81</v>
      </c>
      <c r="C51" s="12" t="s">
        <v>28</v>
      </c>
      <c r="D51" s="14" t="s">
        <v>82</v>
      </c>
      <c r="E51" s="34">
        <f>E52+E55</f>
        <v>2103200</v>
      </c>
      <c r="F51" s="37">
        <f>F52+F55</f>
        <v>1166905.46</v>
      </c>
      <c r="G51" s="36">
        <f t="shared" si="0"/>
        <v>-936294.54</v>
      </c>
    </row>
    <row r="52" spans="2:7" ht="25.5">
      <c r="B52" s="13" t="s">
        <v>161</v>
      </c>
      <c r="C52" s="12" t="s">
        <v>28</v>
      </c>
      <c r="D52" s="14" t="s">
        <v>83</v>
      </c>
      <c r="E52" s="34">
        <f>E53</f>
        <v>1929700</v>
      </c>
      <c r="F52" s="34">
        <f>F53</f>
        <v>1083400</v>
      </c>
      <c r="G52" s="36">
        <f t="shared" si="0"/>
        <v>-846300</v>
      </c>
    </row>
    <row r="53" spans="2:7" ht="25.5">
      <c r="B53" s="13" t="s">
        <v>84</v>
      </c>
      <c r="C53" s="12" t="s">
        <v>28</v>
      </c>
      <c r="D53" s="14" t="s">
        <v>85</v>
      </c>
      <c r="E53" s="34">
        <v>1929700</v>
      </c>
      <c r="F53" s="34">
        <f>F54</f>
        <v>1083400</v>
      </c>
      <c r="G53" s="36">
        <f t="shared" si="0"/>
        <v>-846300</v>
      </c>
    </row>
    <row r="54" spans="2:7" ht="38.25">
      <c r="B54" s="13" t="s">
        <v>86</v>
      </c>
      <c r="C54" s="12" t="s">
        <v>28</v>
      </c>
      <c r="D54" s="14" t="s">
        <v>87</v>
      </c>
      <c r="E54" s="34">
        <v>1929700</v>
      </c>
      <c r="F54" s="34">
        <v>1083400</v>
      </c>
      <c r="G54" s="36">
        <f t="shared" si="0"/>
        <v>-846300</v>
      </c>
    </row>
    <row r="55" spans="2:7" ht="25.5">
      <c r="B55" s="13" t="s">
        <v>162</v>
      </c>
      <c r="C55" s="12" t="s">
        <v>28</v>
      </c>
      <c r="D55" s="14" t="s">
        <v>88</v>
      </c>
      <c r="E55" s="34">
        <f>E56+E58</f>
        <v>173500</v>
      </c>
      <c r="F55" s="39">
        <f>F56+F58</f>
        <v>83505.46</v>
      </c>
      <c r="G55" s="36">
        <f t="shared" si="0"/>
        <v>-89994.54</v>
      </c>
    </row>
    <row r="56" spans="2:7" ht="63.75">
      <c r="B56" s="13" t="s">
        <v>89</v>
      </c>
      <c r="C56" s="12" t="s">
        <v>28</v>
      </c>
      <c r="D56" s="14" t="s">
        <v>90</v>
      </c>
      <c r="E56" s="34">
        <v>173300</v>
      </c>
      <c r="F56" s="39">
        <f>F57</f>
        <v>83305.46</v>
      </c>
      <c r="G56" s="36">
        <f t="shared" si="0"/>
        <v>-89994.54</v>
      </c>
    </row>
    <row r="57" spans="2:7" ht="63.75">
      <c r="B57" s="13" t="s">
        <v>91</v>
      </c>
      <c r="C57" s="12" t="s">
        <v>28</v>
      </c>
      <c r="D57" s="14" t="s">
        <v>92</v>
      </c>
      <c r="E57" s="34">
        <v>173300</v>
      </c>
      <c r="F57" s="39">
        <v>83305.46</v>
      </c>
      <c r="G57" s="36">
        <f t="shared" si="0"/>
        <v>-89994.54</v>
      </c>
    </row>
    <row r="58" spans="2:7" ht="51">
      <c r="B58" s="13" t="s">
        <v>93</v>
      </c>
      <c r="C58" s="12" t="s">
        <v>28</v>
      </c>
      <c r="D58" s="14" t="s">
        <v>94</v>
      </c>
      <c r="E58" s="34">
        <f>E59</f>
        <v>200</v>
      </c>
      <c r="F58" s="39">
        <f>F59</f>
        <v>200</v>
      </c>
      <c r="G58" s="36">
        <f t="shared" si="0"/>
        <v>0</v>
      </c>
    </row>
    <row r="59" spans="2:7" ht="51">
      <c r="B59" s="13" t="s">
        <v>95</v>
      </c>
      <c r="C59" s="12" t="s">
        <v>28</v>
      </c>
      <c r="D59" s="14" t="s">
        <v>96</v>
      </c>
      <c r="E59" s="34">
        <v>200</v>
      </c>
      <c r="F59" s="39">
        <v>200</v>
      </c>
      <c r="G59" s="36">
        <f t="shared" si="0"/>
        <v>0</v>
      </c>
    </row>
  </sheetData>
  <sheetProtection/>
  <mergeCells count="14">
    <mergeCell ref="B1:H1"/>
    <mergeCell ref="G2:H2"/>
    <mergeCell ref="G3:H3"/>
    <mergeCell ref="B4:E4"/>
    <mergeCell ref="G4:H4"/>
    <mergeCell ref="G8:H8"/>
    <mergeCell ref="G9:H9"/>
    <mergeCell ref="B11:H11"/>
    <mergeCell ref="G5:H5"/>
    <mergeCell ref="C6:E6"/>
    <mergeCell ref="G6:H6"/>
    <mergeCell ref="B7:C7"/>
    <mergeCell ref="D7:E7"/>
    <mergeCell ref="G7:H7"/>
  </mergeCells>
  <printOptions/>
  <pageMargins left="0.1968503937007874" right="0.1968503937007874" top="0.1968503937007874" bottom="0.1968503937007874" header="0.1968503937007874" footer="0.1968503937007874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4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H60" sqref="H60"/>
    </sheetView>
  </sheetViews>
  <sheetFormatPr defaultColWidth="9.140625" defaultRowHeight="15"/>
  <cols>
    <col min="1" max="1" width="0.5625" style="0" customWidth="1"/>
    <col min="2" max="2" width="25.28125" style="0" customWidth="1"/>
    <col min="3" max="3" width="12.421875" style="0" hidden="1" customWidth="1"/>
    <col min="4" max="4" width="4.421875" style="0" customWidth="1"/>
    <col min="5" max="5" width="1.1484375" style="0" customWidth="1"/>
    <col min="6" max="6" width="24.57421875" style="0" customWidth="1"/>
    <col min="7" max="7" width="5.28125" style="0" hidden="1" customWidth="1"/>
    <col min="8" max="8" width="14.28125" style="0" customWidth="1"/>
    <col min="9" max="9" width="3.421875" style="0" hidden="1" customWidth="1"/>
    <col min="10" max="10" width="13.57421875" style="0" customWidth="1"/>
    <col min="11" max="11" width="1.57421875" style="0" hidden="1" customWidth="1"/>
    <col min="12" max="12" width="0.13671875" style="0" customWidth="1"/>
    <col min="13" max="13" width="0.2890625" style="0" customWidth="1"/>
    <col min="14" max="14" width="8.140625" style="0" customWidth="1"/>
    <col min="15" max="15" width="6.421875" style="0" customWidth="1"/>
    <col min="16" max="17" width="0.13671875" style="0" customWidth="1"/>
    <col min="18" max="18" width="1.1484375" style="0" customWidth="1"/>
  </cols>
  <sheetData>
    <row r="1" spans="1:14" ht="16.5" customHeight="1">
      <c r="A1" s="114" t="s">
        <v>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4:18" ht="15" customHeight="1">
      <c r="N2" s="115" t="s">
        <v>97</v>
      </c>
      <c r="O2" s="76"/>
      <c r="P2" s="76"/>
      <c r="Q2" s="76"/>
      <c r="R2" s="76"/>
    </row>
    <row r="3" ht="0" customHeight="1" hidden="1"/>
    <row r="4" spans="2:17" ht="14.25" customHeight="1" thickBot="1">
      <c r="B4" s="75" t="s">
        <v>98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</row>
    <row r="5" ht="0" customHeight="1" hidden="1"/>
    <row r="6" spans="2:16" ht="36" customHeight="1" thickBot="1" thickTop="1">
      <c r="B6" s="116" t="s">
        <v>15</v>
      </c>
      <c r="C6" s="117"/>
      <c r="D6" s="118" t="s">
        <v>16</v>
      </c>
      <c r="E6" s="117"/>
      <c r="F6" s="118" t="s">
        <v>99</v>
      </c>
      <c r="G6" s="117"/>
      <c r="H6" s="118" t="s">
        <v>18</v>
      </c>
      <c r="I6" s="117"/>
      <c r="J6" s="118" t="s">
        <v>19</v>
      </c>
      <c r="K6" s="119"/>
      <c r="L6" s="117"/>
      <c r="M6" s="120" t="s">
        <v>20</v>
      </c>
      <c r="N6" s="119"/>
      <c r="O6" s="119"/>
      <c r="P6" s="121"/>
    </row>
    <row r="7" spans="2:16" ht="15" customHeight="1" thickBot="1" thickTop="1">
      <c r="B7" s="108" t="s">
        <v>21</v>
      </c>
      <c r="C7" s="109"/>
      <c r="D7" s="110" t="s">
        <v>22</v>
      </c>
      <c r="E7" s="109"/>
      <c r="F7" s="110" t="s">
        <v>23</v>
      </c>
      <c r="G7" s="109"/>
      <c r="H7" s="110" t="s">
        <v>24</v>
      </c>
      <c r="I7" s="109"/>
      <c r="J7" s="110" t="s">
        <v>25</v>
      </c>
      <c r="K7" s="111"/>
      <c r="L7" s="109"/>
      <c r="M7" s="112" t="s">
        <v>26</v>
      </c>
      <c r="N7" s="111"/>
      <c r="O7" s="111"/>
      <c r="P7" s="113"/>
    </row>
    <row r="8" spans="2:16" ht="24.75" customHeight="1" thickTop="1">
      <c r="B8" s="107" t="s">
        <v>100</v>
      </c>
      <c r="C8" s="96"/>
      <c r="D8" s="95" t="s">
        <v>101</v>
      </c>
      <c r="E8" s="96"/>
      <c r="F8" s="95" t="s">
        <v>29</v>
      </c>
      <c r="G8" s="96"/>
      <c r="H8" s="55">
        <f>H9+H36+H43+H48+H52+H57+H62+H66</f>
        <v>7316000</v>
      </c>
      <c r="I8" s="20"/>
      <c r="J8" s="23">
        <f>J9+J36+J43+J48+J57+J62+J66+J27</f>
        <v>1756654.7499999998</v>
      </c>
      <c r="K8" s="21"/>
      <c r="L8" s="22"/>
      <c r="M8" s="99">
        <f aca="true" t="shared" si="0" ref="M8:M14">J8-H8</f>
        <v>-5559345.25</v>
      </c>
      <c r="N8" s="100"/>
      <c r="O8" s="100"/>
      <c r="P8" s="96"/>
    </row>
    <row r="9" spans="2:16" ht="24.75" customHeight="1">
      <c r="B9" s="49" t="s">
        <v>102</v>
      </c>
      <c r="C9" s="46"/>
      <c r="D9" s="101"/>
      <c r="E9" s="102"/>
      <c r="F9" s="17" t="s">
        <v>167</v>
      </c>
      <c r="G9" s="46"/>
      <c r="H9" s="54">
        <f>H10+H15+H24+H27</f>
        <v>4400800</v>
      </c>
      <c r="I9" s="56"/>
      <c r="J9" s="54">
        <f>J10+J15</f>
        <v>1051096.2999999998</v>
      </c>
      <c r="K9" s="50"/>
      <c r="L9" s="51"/>
      <c r="M9" s="103">
        <f t="shared" si="0"/>
        <v>-3349703.7</v>
      </c>
      <c r="N9" s="104"/>
      <c r="O9" s="104"/>
      <c r="P9" s="46"/>
    </row>
    <row r="10" spans="2:16" ht="51" customHeight="1">
      <c r="B10" s="49" t="s">
        <v>233</v>
      </c>
      <c r="C10" s="46"/>
      <c r="D10" s="95" t="s">
        <v>101</v>
      </c>
      <c r="E10" s="96"/>
      <c r="F10" s="17" t="s">
        <v>237</v>
      </c>
      <c r="G10" s="46"/>
      <c r="H10" s="54">
        <f>H11</f>
        <v>769500</v>
      </c>
      <c r="I10" s="56"/>
      <c r="J10" s="54">
        <f>J11</f>
        <v>180092.64</v>
      </c>
      <c r="K10" s="50"/>
      <c r="L10" s="51"/>
      <c r="M10" s="99">
        <f t="shared" si="0"/>
        <v>-589407.36</v>
      </c>
      <c r="N10" s="100"/>
      <c r="O10" s="100"/>
      <c r="P10" s="96"/>
    </row>
    <row r="11" spans="2:16" ht="24.75" customHeight="1">
      <c r="B11" s="52" t="s">
        <v>234</v>
      </c>
      <c r="C11" s="46"/>
      <c r="D11" s="95" t="s">
        <v>101</v>
      </c>
      <c r="E11" s="96"/>
      <c r="F11" s="17" t="s">
        <v>238</v>
      </c>
      <c r="G11" s="46"/>
      <c r="H11" s="55">
        <f>H12+H13+H14</f>
        <v>769500</v>
      </c>
      <c r="I11" s="56"/>
      <c r="J11" s="55">
        <f>J12+J13+J14</f>
        <v>180092.64</v>
      </c>
      <c r="K11" s="50"/>
      <c r="L11" s="51"/>
      <c r="M11" s="99">
        <f t="shared" si="0"/>
        <v>-589407.36</v>
      </c>
      <c r="N11" s="100"/>
      <c r="O11" s="100"/>
      <c r="P11" s="96"/>
    </row>
    <row r="12" spans="2:16" ht="24.75" customHeight="1">
      <c r="B12" s="52" t="s">
        <v>235</v>
      </c>
      <c r="C12" s="46"/>
      <c r="D12" s="95" t="s">
        <v>101</v>
      </c>
      <c r="E12" s="96"/>
      <c r="F12" s="17" t="s">
        <v>239</v>
      </c>
      <c r="G12" s="46"/>
      <c r="H12" s="55">
        <v>553300</v>
      </c>
      <c r="I12" s="56"/>
      <c r="J12" s="55">
        <v>141799.26</v>
      </c>
      <c r="K12" s="50"/>
      <c r="L12" s="51"/>
      <c r="M12" s="99">
        <f t="shared" si="0"/>
        <v>-411500.74</v>
      </c>
      <c r="N12" s="100"/>
      <c r="O12" s="100"/>
      <c r="P12" s="96"/>
    </row>
    <row r="13" spans="2:16" ht="24.75" customHeight="1">
      <c r="B13" s="52" t="s">
        <v>236</v>
      </c>
      <c r="C13" s="46"/>
      <c r="D13" s="95" t="s">
        <v>101</v>
      </c>
      <c r="E13" s="96"/>
      <c r="F13" s="17" t="s">
        <v>240</v>
      </c>
      <c r="G13" s="46"/>
      <c r="H13" s="55">
        <v>49100</v>
      </c>
      <c r="I13" s="56"/>
      <c r="J13" s="55">
        <v>0</v>
      </c>
      <c r="K13" s="50"/>
      <c r="L13" s="51"/>
      <c r="M13" s="99">
        <f t="shared" si="0"/>
        <v>-49100</v>
      </c>
      <c r="N13" s="100"/>
      <c r="O13" s="100"/>
      <c r="P13" s="96"/>
    </row>
    <row r="14" spans="2:16" ht="24.75" customHeight="1">
      <c r="B14" s="52" t="s">
        <v>241</v>
      </c>
      <c r="C14" s="46"/>
      <c r="D14" s="95" t="s">
        <v>101</v>
      </c>
      <c r="E14" s="96"/>
      <c r="F14" s="17" t="s">
        <v>242</v>
      </c>
      <c r="G14" s="46"/>
      <c r="H14" s="55">
        <v>167100</v>
      </c>
      <c r="I14" s="56"/>
      <c r="J14" s="55">
        <v>38293.38</v>
      </c>
      <c r="K14" s="50"/>
      <c r="L14" s="51"/>
      <c r="M14" s="99">
        <f t="shared" si="0"/>
        <v>-128806.62</v>
      </c>
      <c r="N14" s="100"/>
      <c r="O14" s="100"/>
      <c r="P14" s="96"/>
    </row>
    <row r="15" spans="2:16" ht="91.5" customHeight="1">
      <c r="B15" s="15" t="s">
        <v>106</v>
      </c>
      <c r="C15" s="16"/>
      <c r="D15" s="95" t="s">
        <v>101</v>
      </c>
      <c r="E15" s="96"/>
      <c r="F15" s="17" t="s">
        <v>168</v>
      </c>
      <c r="G15" s="16"/>
      <c r="H15" s="54">
        <f>H16+H21</f>
        <v>3500700</v>
      </c>
      <c r="I15" s="57"/>
      <c r="J15" s="54">
        <f>J16+J21</f>
        <v>871003.6599999999</v>
      </c>
      <c r="K15" s="30"/>
      <c r="L15" s="31"/>
      <c r="M15" s="92">
        <f>J10-H15</f>
        <v>-3320607.36</v>
      </c>
      <c r="N15" s="93"/>
      <c r="O15" s="93"/>
      <c r="P15" s="94"/>
    </row>
    <row r="16" spans="2:16" ht="105.75" customHeight="1">
      <c r="B16" s="15" t="s">
        <v>103</v>
      </c>
      <c r="C16" s="16"/>
      <c r="D16" s="95" t="s">
        <v>101</v>
      </c>
      <c r="E16" s="96"/>
      <c r="F16" s="17" t="s">
        <v>169</v>
      </c>
      <c r="G16" s="16"/>
      <c r="H16" s="54">
        <f>H17</f>
        <v>2868300</v>
      </c>
      <c r="I16" s="57"/>
      <c r="J16" s="54">
        <f>J17</f>
        <v>722800.19</v>
      </c>
      <c r="K16" s="30"/>
      <c r="L16" s="31"/>
      <c r="M16" s="92">
        <f aca="true" t="shared" si="1" ref="M16:M58">J16-H16</f>
        <v>-2145499.81</v>
      </c>
      <c r="N16" s="93"/>
      <c r="O16" s="93"/>
      <c r="P16" s="94"/>
    </row>
    <row r="17" spans="2:16" ht="38.25" customHeight="1">
      <c r="B17" s="15" t="s">
        <v>104</v>
      </c>
      <c r="C17" s="16"/>
      <c r="D17" s="95" t="s">
        <v>101</v>
      </c>
      <c r="E17" s="96"/>
      <c r="F17" s="17" t="s">
        <v>170</v>
      </c>
      <c r="G17" s="16"/>
      <c r="H17" s="55">
        <f>H18+H19+H20</f>
        <v>2868300</v>
      </c>
      <c r="I17" s="58"/>
      <c r="J17" s="55">
        <f>J18+J19+J20</f>
        <v>722800.19</v>
      </c>
      <c r="K17" s="24"/>
      <c r="L17" s="25"/>
      <c r="M17" s="99">
        <f t="shared" si="1"/>
        <v>-2145499.81</v>
      </c>
      <c r="N17" s="100"/>
      <c r="O17" s="100"/>
      <c r="P17" s="96"/>
    </row>
    <row r="18" spans="2:16" ht="40.5" customHeight="1">
      <c r="B18" s="15" t="s">
        <v>164</v>
      </c>
      <c r="C18" s="16"/>
      <c r="D18" s="95" t="s">
        <v>101</v>
      </c>
      <c r="E18" s="96"/>
      <c r="F18" s="17" t="s">
        <v>171</v>
      </c>
      <c r="G18" s="16"/>
      <c r="H18" s="55">
        <v>2061900</v>
      </c>
      <c r="I18" s="58"/>
      <c r="J18" s="55">
        <v>545077.5</v>
      </c>
      <c r="K18" s="24"/>
      <c r="L18" s="25"/>
      <c r="M18" s="99">
        <f t="shared" si="1"/>
        <v>-1516822.5</v>
      </c>
      <c r="N18" s="100"/>
      <c r="O18" s="100"/>
      <c r="P18" s="96"/>
    </row>
    <row r="19" spans="2:16" ht="62.25" customHeight="1">
      <c r="B19" s="15" t="s">
        <v>105</v>
      </c>
      <c r="C19" s="16"/>
      <c r="D19" s="95" t="s">
        <v>101</v>
      </c>
      <c r="E19" s="96"/>
      <c r="F19" s="17" t="s">
        <v>172</v>
      </c>
      <c r="G19" s="16"/>
      <c r="H19" s="55">
        <v>183600</v>
      </c>
      <c r="I19" s="58"/>
      <c r="J19" s="59">
        <v>29865.6</v>
      </c>
      <c r="K19" s="24"/>
      <c r="L19" s="25"/>
      <c r="M19" s="99">
        <f t="shared" si="1"/>
        <v>-153734.4</v>
      </c>
      <c r="N19" s="100"/>
      <c r="O19" s="100"/>
      <c r="P19" s="96"/>
    </row>
    <row r="20" spans="2:16" ht="75" customHeight="1">
      <c r="B20" s="15" t="s">
        <v>165</v>
      </c>
      <c r="C20" s="16"/>
      <c r="D20" s="95" t="s">
        <v>101</v>
      </c>
      <c r="E20" s="96"/>
      <c r="F20" s="17" t="s">
        <v>173</v>
      </c>
      <c r="G20" s="16"/>
      <c r="H20" s="55">
        <v>622800</v>
      </c>
      <c r="I20" s="58"/>
      <c r="J20" s="59">
        <v>147857.09</v>
      </c>
      <c r="K20" s="24"/>
      <c r="L20" s="25"/>
      <c r="M20" s="99">
        <f t="shared" si="1"/>
        <v>-474942.91000000003</v>
      </c>
      <c r="N20" s="100"/>
      <c r="O20" s="100"/>
      <c r="P20" s="96"/>
    </row>
    <row r="21" spans="2:16" ht="48.75" customHeight="1">
      <c r="B21" s="15" t="s">
        <v>166</v>
      </c>
      <c r="C21" s="16"/>
      <c r="D21" s="95" t="s">
        <v>101</v>
      </c>
      <c r="E21" s="96"/>
      <c r="F21" s="17" t="s">
        <v>174</v>
      </c>
      <c r="G21" s="16"/>
      <c r="H21" s="54">
        <f>H22</f>
        <v>632400</v>
      </c>
      <c r="I21" s="57"/>
      <c r="J21" s="54">
        <f>J22</f>
        <v>148203.47</v>
      </c>
      <c r="K21" s="30"/>
      <c r="L21" s="31"/>
      <c r="M21" s="92">
        <f t="shared" si="1"/>
        <v>-484196.53</v>
      </c>
      <c r="N21" s="93"/>
      <c r="O21" s="93"/>
      <c r="P21" s="94"/>
    </row>
    <row r="22" spans="2:16" ht="48" customHeight="1">
      <c r="B22" s="15" t="s">
        <v>107</v>
      </c>
      <c r="C22" s="16"/>
      <c r="D22" s="95" t="s">
        <v>101</v>
      </c>
      <c r="E22" s="96"/>
      <c r="F22" s="17" t="s">
        <v>175</v>
      </c>
      <c r="G22" s="16"/>
      <c r="H22" s="55">
        <f>H23</f>
        <v>632400</v>
      </c>
      <c r="I22" s="57"/>
      <c r="J22" s="55">
        <f>J23</f>
        <v>148203.47</v>
      </c>
      <c r="K22" s="30"/>
      <c r="L22" s="31"/>
      <c r="M22" s="92">
        <f t="shared" si="1"/>
        <v>-484196.53</v>
      </c>
      <c r="N22" s="93"/>
      <c r="O22" s="93"/>
      <c r="P22" s="94"/>
    </row>
    <row r="23" spans="2:16" ht="51.75" customHeight="1">
      <c r="B23" s="15" t="s">
        <v>108</v>
      </c>
      <c r="C23" s="16"/>
      <c r="D23" s="95" t="s">
        <v>101</v>
      </c>
      <c r="E23" s="96"/>
      <c r="F23" s="17" t="s">
        <v>176</v>
      </c>
      <c r="G23" s="16"/>
      <c r="H23" s="55">
        <v>632400</v>
      </c>
      <c r="I23" s="57"/>
      <c r="J23" s="55">
        <v>148203.47</v>
      </c>
      <c r="K23" s="30"/>
      <c r="L23" s="31"/>
      <c r="M23" s="92">
        <f t="shared" si="1"/>
        <v>-484196.53</v>
      </c>
      <c r="N23" s="93"/>
      <c r="O23" s="93"/>
      <c r="P23" s="94"/>
    </row>
    <row r="24" spans="2:16" ht="12.75" customHeight="1">
      <c r="B24" s="15" t="s">
        <v>113</v>
      </c>
      <c r="C24" s="16"/>
      <c r="D24" s="95" t="s">
        <v>101</v>
      </c>
      <c r="E24" s="96"/>
      <c r="F24" s="17" t="s">
        <v>177</v>
      </c>
      <c r="G24" s="16"/>
      <c r="H24" s="54">
        <v>5000</v>
      </c>
      <c r="I24" s="57"/>
      <c r="J24" s="54">
        <f>J25</f>
        <v>0</v>
      </c>
      <c r="K24" s="30"/>
      <c r="L24" s="31"/>
      <c r="M24" s="92">
        <f t="shared" si="1"/>
        <v>-5000</v>
      </c>
      <c r="N24" s="93"/>
      <c r="O24" s="93"/>
      <c r="P24" s="94"/>
    </row>
    <row r="25" spans="2:16" ht="12.75" customHeight="1">
      <c r="B25" s="15" t="s">
        <v>109</v>
      </c>
      <c r="C25" s="16"/>
      <c r="D25" s="95" t="s">
        <v>101</v>
      </c>
      <c r="E25" s="96"/>
      <c r="F25" s="17" t="s">
        <v>178</v>
      </c>
      <c r="G25" s="16"/>
      <c r="H25" s="55">
        <f>H26</f>
        <v>5000</v>
      </c>
      <c r="I25" s="58"/>
      <c r="J25" s="55">
        <f>J26</f>
        <v>0</v>
      </c>
      <c r="K25" s="24"/>
      <c r="L25" s="25"/>
      <c r="M25" s="99">
        <f t="shared" si="1"/>
        <v>-5000</v>
      </c>
      <c r="N25" s="100"/>
      <c r="O25" s="100"/>
      <c r="P25" s="96"/>
    </row>
    <row r="26" spans="2:16" ht="12.75" customHeight="1">
      <c r="B26" s="15" t="s">
        <v>114</v>
      </c>
      <c r="C26" s="16"/>
      <c r="D26" s="95" t="s">
        <v>101</v>
      </c>
      <c r="E26" s="96"/>
      <c r="F26" s="17" t="s">
        <v>179</v>
      </c>
      <c r="G26" s="16"/>
      <c r="H26" s="55">
        <v>5000</v>
      </c>
      <c r="I26" s="58"/>
      <c r="J26" s="61">
        <v>0</v>
      </c>
      <c r="K26" s="24"/>
      <c r="L26" s="25"/>
      <c r="M26" s="99">
        <f t="shared" si="1"/>
        <v>-5000</v>
      </c>
      <c r="N26" s="100"/>
      <c r="O26" s="100"/>
      <c r="P26" s="96"/>
    </row>
    <row r="27" spans="2:16" ht="12" customHeight="1">
      <c r="B27" s="15" t="s">
        <v>115</v>
      </c>
      <c r="C27" s="16"/>
      <c r="D27" s="95" t="s">
        <v>101</v>
      </c>
      <c r="E27" s="96"/>
      <c r="F27" s="17" t="s">
        <v>180</v>
      </c>
      <c r="G27" s="16"/>
      <c r="H27" s="54">
        <f>H28+H31</f>
        <v>125600</v>
      </c>
      <c r="I27" s="57"/>
      <c r="J27" s="60">
        <f>J28+J31</f>
        <v>13949.4</v>
      </c>
      <c r="K27" s="30"/>
      <c r="L27" s="31"/>
      <c r="M27" s="92">
        <f t="shared" si="1"/>
        <v>-111650.6</v>
      </c>
      <c r="N27" s="93"/>
      <c r="O27" s="93"/>
      <c r="P27" s="94"/>
    </row>
    <row r="28" spans="2:16" ht="12.75" customHeight="1">
      <c r="B28" s="15" t="s">
        <v>166</v>
      </c>
      <c r="C28" s="16"/>
      <c r="D28" s="95" t="s">
        <v>101</v>
      </c>
      <c r="E28" s="96"/>
      <c r="F28" s="17" t="s">
        <v>181</v>
      </c>
      <c r="G28" s="16"/>
      <c r="H28" s="55">
        <f>H29</f>
        <v>109600</v>
      </c>
      <c r="I28" s="58"/>
      <c r="J28" s="61">
        <f>J29</f>
        <v>3949.4</v>
      </c>
      <c r="K28" s="24"/>
      <c r="L28" s="25"/>
      <c r="M28" s="99">
        <f t="shared" si="1"/>
        <v>-105650.6</v>
      </c>
      <c r="N28" s="100"/>
      <c r="O28" s="100"/>
      <c r="P28" s="96"/>
    </row>
    <row r="29" spans="2:16" ht="12.75" customHeight="1">
      <c r="B29" s="15" t="s">
        <v>107</v>
      </c>
      <c r="C29" s="16"/>
      <c r="D29" s="95" t="s">
        <v>101</v>
      </c>
      <c r="E29" s="96"/>
      <c r="F29" s="17" t="s">
        <v>182</v>
      </c>
      <c r="G29" s="16"/>
      <c r="H29" s="55">
        <f>H30</f>
        <v>109600</v>
      </c>
      <c r="I29" s="58"/>
      <c r="J29" s="61">
        <f>J30</f>
        <v>3949.4</v>
      </c>
      <c r="K29" s="24"/>
      <c r="L29" s="25"/>
      <c r="M29" s="99">
        <f t="shared" si="1"/>
        <v>-105650.6</v>
      </c>
      <c r="N29" s="100"/>
      <c r="O29" s="100"/>
      <c r="P29" s="96"/>
    </row>
    <row r="30" spans="2:16" ht="12.75" customHeight="1">
      <c r="B30" s="15" t="s">
        <v>108</v>
      </c>
      <c r="C30" s="16"/>
      <c r="D30" s="95" t="s">
        <v>101</v>
      </c>
      <c r="E30" s="96"/>
      <c r="F30" s="17" t="s">
        <v>183</v>
      </c>
      <c r="G30" s="16"/>
      <c r="H30" s="55">
        <v>109600</v>
      </c>
      <c r="I30" s="58"/>
      <c r="J30" s="61">
        <v>3949.4</v>
      </c>
      <c r="K30" s="24"/>
      <c r="L30" s="25"/>
      <c r="M30" s="99">
        <f t="shared" si="1"/>
        <v>-105650.6</v>
      </c>
      <c r="N30" s="100"/>
      <c r="O30" s="100"/>
      <c r="P30" s="96"/>
    </row>
    <row r="31" spans="2:16" ht="20.25" customHeight="1">
      <c r="B31" s="15" t="s">
        <v>109</v>
      </c>
      <c r="C31" s="16"/>
      <c r="D31" s="95" t="s">
        <v>101</v>
      </c>
      <c r="E31" s="96"/>
      <c r="F31" s="17" t="s">
        <v>184</v>
      </c>
      <c r="G31" s="16"/>
      <c r="H31" s="54">
        <f>H32</f>
        <v>16000</v>
      </c>
      <c r="I31" s="57"/>
      <c r="J31" s="60">
        <f>J32+J33+J34+J35</f>
        <v>10000</v>
      </c>
      <c r="K31" s="30"/>
      <c r="L31" s="31"/>
      <c r="M31" s="92">
        <f t="shared" si="1"/>
        <v>-6000</v>
      </c>
      <c r="N31" s="93"/>
      <c r="O31" s="93"/>
      <c r="P31" s="94"/>
    </row>
    <row r="32" spans="2:16" ht="22.5" customHeight="1">
      <c r="B32" s="15" t="s">
        <v>110</v>
      </c>
      <c r="C32" s="16"/>
      <c r="D32" s="95" t="s">
        <v>101</v>
      </c>
      <c r="E32" s="96"/>
      <c r="F32" s="17" t="s">
        <v>185</v>
      </c>
      <c r="G32" s="16"/>
      <c r="H32" s="55">
        <f>H35+H33+H34</f>
        <v>16000</v>
      </c>
      <c r="I32" s="58"/>
      <c r="J32" s="61">
        <v>0</v>
      </c>
      <c r="K32" s="24"/>
      <c r="L32" s="25"/>
      <c r="M32" s="99">
        <f t="shared" si="1"/>
        <v>-16000</v>
      </c>
      <c r="N32" s="100"/>
      <c r="O32" s="100"/>
      <c r="P32" s="96"/>
    </row>
    <row r="33" spans="2:16" ht="22.5" customHeight="1">
      <c r="B33" s="49" t="s">
        <v>112</v>
      </c>
      <c r="C33" s="16"/>
      <c r="D33" s="95" t="s">
        <v>101</v>
      </c>
      <c r="E33" s="96"/>
      <c r="F33" s="17" t="s">
        <v>244</v>
      </c>
      <c r="G33" s="16"/>
      <c r="H33" s="55">
        <v>2300</v>
      </c>
      <c r="I33" s="58"/>
      <c r="J33" s="61">
        <v>0</v>
      </c>
      <c r="K33" s="48"/>
      <c r="L33" s="46"/>
      <c r="M33" s="99">
        <f>J33-H33</f>
        <v>-2300</v>
      </c>
      <c r="N33" s="100"/>
      <c r="O33" s="100"/>
      <c r="P33" s="96"/>
    </row>
    <row r="34" spans="2:16" ht="22.5" customHeight="1">
      <c r="B34" s="49" t="s">
        <v>112</v>
      </c>
      <c r="C34" s="16"/>
      <c r="D34" s="95" t="s">
        <v>243</v>
      </c>
      <c r="E34" s="96"/>
      <c r="F34" s="17" t="s">
        <v>248</v>
      </c>
      <c r="G34" s="16"/>
      <c r="H34" s="55">
        <v>1700</v>
      </c>
      <c r="I34" s="58"/>
      <c r="J34" s="61">
        <v>0</v>
      </c>
      <c r="K34" s="48"/>
      <c r="L34" s="46"/>
      <c r="M34" s="99">
        <f>J34-H34</f>
        <v>-1700</v>
      </c>
      <c r="N34" s="100"/>
      <c r="O34" s="100"/>
      <c r="P34" s="96"/>
    </row>
    <row r="35" spans="2:16" ht="15.75" customHeight="1">
      <c r="B35" s="15" t="s">
        <v>112</v>
      </c>
      <c r="C35" s="16"/>
      <c r="F35" s="17" t="s">
        <v>186</v>
      </c>
      <c r="G35" s="16"/>
      <c r="H35" s="55">
        <v>12000</v>
      </c>
      <c r="I35" s="58"/>
      <c r="J35" s="61">
        <v>10000</v>
      </c>
      <c r="K35" s="24"/>
      <c r="L35" s="25"/>
      <c r="M35" s="99">
        <f t="shared" si="1"/>
        <v>-2000</v>
      </c>
      <c r="N35" s="100"/>
      <c r="O35" s="100"/>
      <c r="P35" s="96"/>
    </row>
    <row r="36" spans="2:16" ht="16.5" customHeight="1">
      <c r="B36" s="15" t="s">
        <v>116</v>
      </c>
      <c r="C36" s="16"/>
      <c r="D36" s="95" t="s">
        <v>101</v>
      </c>
      <c r="E36" s="96"/>
      <c r="F36" s="17" t="s">
        <v>187</v>
      </c>
      <c r="G36" s="16"/>
      <c r="H36" s="54">
        <f>H37</f>
        <v>173300</v>
      </c>
      <c r="I36" s="57"/>
      <c r="J36" s="60">
        <f>J37</f>
        <v>40376.23</v>
      </c>
      <c r="K36" s="30"/>
      <c r="L36" s="31"/>
      <c r="M36" s="92">
        <f t="shared" si="1"/>
        <v>-132923.77</v>
      </c>
      <c r="N36" s="93"/>
      <c r="O36" s="93"/>
      <c r="P36" s="94"/>
    </row>
    <row r="37" spans="2:16" ht="27" customHeight="1">
      <c r="B37" s="15" t="s">
        <v>117</v>
      </c>
      <c r="C37" s="16"/>
      <c r="D37" s="95" t="s">
        <v>101</v>
      </c>
      <c r="E37" s="96"/>
      <c r="F37" s="17" t="s">
        <v>188</v>
      </c>
      <c r="G37" s="16"/>
      <c r="H37" s="55">
        <f>H38</f>
        <v>173300</v>
      </c>
      <c r="I37" s="58"/>
      <c r="J37" s="61">
        <f>J38</f>
        <v>40376.23</v>
      </c>
      <c r="K37" s="24"/>
      <c r="L37" s="25"/>
      <c r="M37" s="99">
        <f t="shared" si="1"/>
        <v>-132923.77</v>
      </c>
      <c r="N37" s="100"/>
      <c r="O37" s="100"/>
      <c r="P37" s="96"/>
    </row>
    <row r="38" spans="2:16" ht="105.75" customHeight="1">
      <c r="B38" s="15" t="s">
        <v>103</v>
      </c>
      <c r="C38" s="16"/>
      <c r="D38" s="95" t="s">
        <v>101</v>
      </c>
      <c r="E38" s="96"/>
      <c r="F38" s="17" t="s">
        <v>189</v>
      </c>
      <c r="G38" s="16"/>
      <c r="H38" s="55">
        <f>H39</f>
        <v>173300</v>
      </c>
      <c r="I38" s="58"/>
      <c r="J38" s="61">
        <f>J39</f>
        <v>40376.23</v>
      </c>
      <c r="K38" s="24"/>
      <c r="L38" s="25"/>
      <c r="M38" s="99">
        <f t="shared" si="1"/>
        <v>-132923.77</v>
      </c>
      <c r="N38" s="100"/>
      <c r="O38" s="100"/>
      <c r="P38" s="96"/>
    </row>
    <row r="39" spans="2:16" ht="37.5" customHeight="1">
      <c r="B39" s="15" t="s">
        <v>104</v>
      </c>
      <c r="C39" s="16"/>
      <c r="D39" s="95" t="s">
        <v>101</v>
      </c>
      <c r="E39" s="96"/>
      <c r="F39" s="17" t="s">
        <v>190</v>
      </c>
      <c r="G39" s="16"/>
      <c r="H39" s="55">
        <f>H40+H41+H42</f>
        <v>173300</v>
      </c>
      <c r="I39" s="58"/>
      <c r="J39" s="61">
        <f>J40+J41+J42</f>
        <v>40376.23</v>
      </c>
      <c r="K39" s="24"/>
      <c r="L39" s="25"/>
      <c r="M39" s="99">
        <f t="shared" si="1"/>
        <v>-132923.77</v>
      </c>
      <c r="N39" s="100"/>
      <c r="O39" s="100"/>
      <c r="P39" s="96"/>
    </row>
    <row r="40" spans="2:16" ht="37.5" customHeight="1">
      <c r="B40" s="15" t="s">
        <v>164</v>
      </c>
      <c r="C40" s="16"/>
      <c r="D40" s="95" t="s">
        <v>101</v>
      </c>
      <c r="E40" s="96"/>
      <c r="F40" s="17" t="s">
        <v>191</v>
      </c>
      <c r="G40" s="16"/>
      <c r="H40" s="55">
        <v>132300</v>
      </c>
      <c r="I40" s="58"/>
      <c r="J40" s="61">
        <v>31474.83</v>
      </c>
      <c r="K40" s="24"/>
      <c r="L40" s="25"/>
      <c r="M40" s="99">
        <f t="shared" si="1"/>
        <v>-100825.17</v>
      </c>
      <c r="N40" s="100"/>
      <c r="O40" s="100"/>
      <c r="P40" s="96"/>
    </row>
    <row r="41" spans="2:16" ht="68.25" customHeight="1">
      <c r="B41" s="15" t="s">
        <v>165</v>
      </c>
      <c r="C41" s="16"/>
      <c r="D41" s="95" t="s">
        <v>101</v>
      </c>
      <c r="E41" s="96"/>
      <c r="F41" s="17" t="s">
        <v>192</v>
      </c>
      <c r="G41" s="16"/>
      <c r="H41" s="55">
        <v>40000</v>
      </c>
      <c r="I41" s="58"/>
      <c r="J41" s="61">
        <v>8901.4</v>
      </c>
      <c r="K41" s="24"/>
      <c r="L41" s="25"/>
      <c r="M41" s="99">
        <f t="shared" si="1"/>
        <v>-31098.6</v>
      </c>
      <c r="N41" s="100"/>
      <c r="O41" s="100"/>
      <c r="P41" s="96"/>
    </row>
    <row r="42" spans="2:16" ht="50.25" customHeight="1">
      <c r="B42" s="52" t="s">
        <v>245</v>
      </c>
      <c r="C42" s="16"/>
      <c r="D42" s="95" t="s">
        <v>243</v>
      </c>
      <c r="E42" s="96"/>
      <c r="F42" s="53" t="s">
        <v>246</v>
      </c>
      <c r="G42" s="16"/>
      <c r="H42" s="55">
        <v>1000</v>
      </c>
      <c r="I42" s="58"/>
      <c r="J42" s="61">
        <v>0</v>
      </c>
      <c r="K42" s="48"/>
      <c r="L42" s="46"/>
      <c r="M42" s="99">
        <f>J42-H42</f>
        <v>-1000</v>
      </c>
      <c r="N42" s="100"/>
      <c r="O42" s="100"/>
      <c r="P42" s="96"/>
    </row>
    <row r="43" spans="2:16" ht="38.25" customHeight="1">
      <c r="B43" s="15" t="s">
        <v>118</v>
      </c>
      <c r="C43" s="16"/>
      <c r="D43" s="95" t="s">
        <v>101</v>
      </c>
      <c r="E43" s="96"/>
      <c r="F43" s="17" t="s">
        <v>193</v>
      </c>
      <c r="G43" s="16"/>
      <c r="H43" s="54">
        <f>H44</f>
        <v>15000</v>
      </c>
      <c r="I43" s="57"/>
      <c r="J43" s="60">
        <f>J44</f>
        <v>0</v>
      </c>
      <c r="K43" s="30"/>
      <c r="L43" s="31"/>
      <c r="M43" s="92">
        <f t="shared" si="1"/>
        <v>-15000</v>
      </c>
      <c r="N43" s="93"/>
      <c r="O43" s="93"/>
      <c r="P43" s="94"/>
    </row>
    <row r="44" spans="2:16" ht="50.25" customHeight="1">
      <c r="B44" s="15" t="s">
        <v>119</v>
      </c>
      <c r="C44" s="16"/>
      <c r="D44" s="95" t="s">
        <v>101</v>
      </c>
      <c r="E44" s="96"/>
      <c r="F44" s="17" t="s">
        <v>194</v>
      </c>
      <c r="G44" s="16"/>
      <c r="H44" s="55">
        <f>H45</f>
        <v>15000</v>
      </c>
      <c r="I44" s="58"/>
      <c r="J44" s="55">
        <f>J45</f>
        <v>0</v>
      </c>
      <c r="K44" s="24"/>
      <c r="L44" s="25"/>
      <c r="M44" s="99">
        <f t="shared" si="1"/>
        <v>-15000</v>
      </c>
      <c r="N44" s="100"/>
      <c r="O44" s="100"/>
      <c r="P44" s="96"/>
    </row>
    <row r="45" spans="2:16" ht="48" customHeight="1">
      <c r="B45" s="15" t="s">
        <v>166</v>
      </c>
      <c r="C45" s="16"/>
      <c r="D45" s="95" t="s">
        <v>101</v>
      </c>
      <c r="E45" s="96"/>
      <c r="F45" s="17" t="s">
        <v>195</v>
      </c>
      <c r="G45" s="16"/>
      <c r="H45" s="55">
        <f>H46</f>
        <v>15000</v>
      </c>
      <c r="I45" s="58"/>
      <c r="J45" s="61">
        <f>J46</f>
        <v>0</v>
      </c>
      <c r="K45" s="24"/>
      <c r="L45" s="25"/>
      <c r="M45" s="99">
        <f t="shared" si="1"/>
        <v>-15000</v>
      </c>
      <c r="N45" s="100"/>
      <c r="O45" s="100"/>
      <c r="P45" s="96"/>
    </row>
    <row r="46" spans="2:16" ht="48.75" customHeight="1">
      <c r="B46" s="15" t="s">
        <v>107</v>
      </c>
      <c r="C46" s="16"/>
      <c r="D46" s="95" t="s">
        <v>101</v>
      </c>
      <c r="E46" s="96"/>
      <c r="F46" s="17" t="s">
        <v>196</v>
      </c>
      <c r="G46" s="16"/>
      <c r="H46" s="55">
        <f>H47</f>
        <v>15000</v>
      </c>
      <c r="I46" s="58"/>
      <c r="J46" s="61">
        <f>J47</f>
        <v>0</v>
      </c>
      <c r="K46" s="24"/>
      <c r="L46" s="25"/>
      <c r="M46" s="99">
        <f t="shared" si="1"/>
        <v>-15000</v>
      </c>
      <c r="N46" s="100"/>
      <c r="O46" s="100"/>
      <c r="P46" s="96"/>
    </row>
    <row r="47" spans="2:16" ht="48" customHeight="1">
      <c r="B47" s="15" t="s">
        <v>108</v>
      </c>
      <c r="C47" s="16"/>
      <c r="D47" s="95" t="s">
        <v>101</v>
      </c>
      <c r="E47" s="96"/>
      <c r="F47" s="17" t="s">
        <v>197</v>
      </c>
      <c r="G47" s="16"/>
      <c r="H47" s="55">
        <v>15000</v>
      </c>
      <c r="I47" s="58"/>
      <c r="J47" s="61">
        <v>0</v>
      </c>
      <c r="K47" s="24"/>
      <c r="L47" s="25"/>
      <c r="M47" s="99">
        <f t="shared" si="1"/>
        <v>-15000</v>
      </c>
      <c r="N47" s="100"/>
      <c r="O47" s="100"/>
      <c r="P47" s="96"/>
    </row>
    <row r="48" spans="2:16" ht="18" customHeight="1">
      <c r="B48" s="15" t="s">
        <v>120</v>
      </c>
      <c r="C48" s="16"/>
      <c r="D48" s="95" t="s">
        <v>101</v>
      </c>
      <c r="E48" s="96"/>
      <c r="F48" s="17" t="s">
        <v>198</v>
      </c>
      <c r="G48" s="16"/>
      <c r="H48" s="54">
        <f>H49+H55+H56</f>
        <v>663200</v>
      </c>
      <c r="I48" s="57"/>
      <c r="J48" s="54">
        <f>J49+J55+J56</f>
        <v>89271.61</v>
      </c>
      <c r="K48" s="30"/>
      <c r="L48" s="31"/>
      <c r="M48" s="92">
        <f t="shared" si="1"/>
        <v>-573928.39</v>
      </c>
      <c r="N48" s="93"/>
      <c r="O48" s="93"/>
      <c r="P48" s="94"/>
    </row>
    <row r="49" spans="2:16" ht="51" customHeight="1">
      <c r="B49" s="15" t="s">
        <v>166</v>
      </c>
      <c r="C49" s="16"/>
      <c r="D49" s="95" t="s">
        <v>101</v>
      </c>
      <c r="E49" s="96"/>
      <c r="F49" s="17" t="s">
        <v>199</v>
      </c>
      <c r="G49" s="16"/>
      <c r="H49" s="55">
        <f>H50</f>
        <v>658200</v>
      </c>
      <c r="I49" s="58"/>
      <c r="J49" s="55">
        <f>J50</f>
        <v>88607.61</v>
      </c>
      <c r="K49" s="24"/>
      <c r="L49" s="25"/>
      <c r="M49" s="99">
        <f t="shared" si="1"/>
        <v>-569592.39</v>
      </c>
      <c r="N49" s="100"/>
      <c r="O49" s="100"/>
      <c r="P49" s="96"/>
    </row>
    <row r="50" spans="2:16" ht="49.5" customHeight="1">
      <c r="B50" s="15" t="s">
        <v>107</v>
      </c>
      <c r="C50" s="16"/>
      <c r="D50" s="95" t="s">
        <v>101</v>
      </c>
      <c r="E50" s="96"/>
      <c r="F50" s="17" t="s">
        <v>200</v>
      </c>
      <c r="G50" s="16"/>
      <c r="H50" s="55">
        <f>H51</f>
        <v>658200</v>
      </c>
      <c r="I50" s="58"/>
      <c r="J50" s="55">
        <f>J51</f>
        <v>88607.61</v>
      </c>
      <c r="K50" s="24"/>
      <c r="L50" s="25"/>
      <c r="M50" s="99">
        <f t="shared" si="1"/>
        <v>-569592.39</v>
      </c>
      <c r="N50" s="100"/>
      <c r="O50" s="100"/>
      <c r="P50" s="96"/>
    </row>
    <row r="51" spans="2:16" ht="51.75" customHeight="1">
      <c r="B51" s="71" t="s">
        <v>108</v>
      </c>
      <c r="C51" s="16"/>
      <c r="D51" s="95" t="s">
        <v>101</v>
      </c>
      <c r="E51" s="96"/>
      <c r="F51" s="17" t="s">
        <v>201</v>
      </c>
      <c r="G51" s="16"/>
      <c r="H51" s="55">
        <v>658200</v>
      </c>
      <c r="I51" s="58"/>
      <c r="J51" s="55">
        <v>88607.61</v>
      </c>
      <c r="K51" s="24"/>
      <c r="L51" s="25"/>
      <c r="M51" s="99">
        <f t="shared" si="1"/>
        <v>-569592.39</v>
      </c>
      <c r="N51" s="100"/>
      <c r="O51" s="100"/>
      <c r="P51" s="96"/>
    </row>
    <row r="52" spans="2:16" ht="21.75" customHeight="1">
      <c r="B52" s="70" t="s">
        <v>262</v>
      </c>
      <c r="C52" s="16"/>
      <c r="D52" s="95" t="s">
        <v>101</v>
      </c>
      <c r="E52" s="96"/>
      <c r="F52" s="17" t="s">
        <v>263</v>
      </c>
      <c r="G52" s="16"/>
      <c r="H52" s="54">
        <f>H53</f>
        <v>100000</v>
      </c>
      <c r="I52" s="57"/>
      <c r="J52" s="60">
        <f>J53+J54</f>
        <v>0</v>
      </c>
      <c r="K52" s="68"/>
      <c r="L52" s="69"/>
      <c r="M52" s="92">
        <f>J52-H52</f>
        <v>-100000</v>
      </c>
      <c r="N52" s="93"/>
      <c r="O52" s="93"/>
      <c r="P52" s="94"/>
    </row>
    <row r="53" spans="2:16" ht="51.75" customHeight="1">
      <c r="B53" s="70" t="s">
        <v>245</v>
      </c>
      <c r="C53" s="16"/>
      <c r="D53" s="95">
        <v>200</v>
      </c>
      <c r="E53" s="96"/>
      <c r="F53" s="17" t="s">
        <v>264</v>
      </c>
      <c r="G53" s="16"/>
      <c r="H53" s="54">
        <f>H54</f>
        <v>100000</v>
      </c>
      <c r="I53" s="57"/>
      <c r="J53" s="60">
        <f>J54</f>
        <v>0</v>
      </c>
      <c r="K53" s="68"/>
      <c r="L53" s="69"/>
      <c r="M53" s="97">
        <v>-100000</v>
      </c>
      <c r="N53" s="98"/>
      <c r="O53" s="98"/>
      <c r="P53" s="69"/>
    </row>
    <row r="54" spans="2:16" ht="20.25" customHeight="1">
      <c r="B54" s="70" t="s">
        <v>265</v>
      </c>
      <c r="C54" s="16"/>
      <c r="D54" s="95">
        <v>200</v>
      </c>
      <c r="E54" s="96"/>
      <c r="F54" s="17" t="s">
        <v>266</v>
      </c>
      <c r="G54" s="16"/>
      <c r="H54" s="55">
        <v>100000</v>
      </c>
      <c r="I54" s="57"/>
      <c r="J54" s="61">
        <v>0</v>
      </c>
      <c r="K54" s="68"/>
      <c r="L54" s="92">
        <v>-100000</v>
      </c>
      <c r="M54" s="93"/>
      <c r="N54" s="93"/>
      <c r="O54" s="94"/>
      <c r="P54" s="69"/>
    </row>
    <row r="55" spans="2:16" ht="32.25" customHeight="1">
      <c r="B55" s="72" t="s">
        <v>111</v>
      </c>
      <c r="C55" s="16"/>
      <c r="D55" s="95" t="s">
        <v>243</v>
      </c>
      <c r="E55" s="96"/>
      <c r="F55" s="17" t="s">
        <v>247</v>
      </c>
      <c r="G55" s="16"/>
      <c r="H55" s="55">
        <v>5000</v>
      </c>
      <c r="I55" s="58"/>
      <c r="J55" s="55">
        <v>664</v>
      </c>
      <c r="K55" s="48"/>
      <c r="L55" s="46"/>
      <c r="M55" s="99">
        <f>J55-H55</f>
        <v>-4336</v>
      </c>
      <c r="N55" s="100"/>
      <c r="O55" s="100"/>
      <c r="P55" s="96"/>
    </row>
    <row r="56" spans="2:16" ht="32.25" customHeight="1">
      <c r="B56" s="63" t="s">
        <v>112</v>
      </c>
      <c r="C56" s="16"/>
      <c r="D56" s="101">
        <v>201</v>
      </c>
      <c r="E56" s="102"/>
      <c r="F56" s="17" t="s">
        <v>252</v>
      </c>
      <c r="G56" s="16"/>
      <c r="H56" s="55">
        <v>0</v>
      </c>
      <c r="I56" s="58"/>
      <c r="J56" s="55">
        <v>0</v>
      </c>
      <c r="K56" s="64"/>
      <c r="L56" s="64"/>
      <c r="M56" s="99">
        <f>J56-H56</f>
        <v>0</v>
      </c>
      <c r="N56" s="100"/>
      <c r="O56" s="100"/>
      <c r="P56" s="96"/>
    </row>
    <row r="57" spans="2:16" ht="24" customHeight="1">
      <c r="B57" s="15" t="s">
        <v>121</v>
      </c>
      <c r="C57" s="16"/>
      <c r="D57" s="95" t="s">
        <v>101</v>
      </c>
      <c r="E57" s="96"/>
      <c r="F57" s="17" t="s">
        <v>202</v>
      </c>
      <c r="G57" s="16"/>
      <c r="H57" s="54">
        <f>+H59</f>
        <v>1904500</v>
      </c>
      <c r="I57" s="57"/>
      <c r="J57" s="54">
        <f>J58</f>
        <v>542986.95</v>
      </c>
      <c r="K57" s="30"/>
      <c r="L57" s="32" t="e">
        <f>#REF!+#REF!+J59</f>
        <v>#REF!</v>
      </c>
      <c r="M57" s="92">
        <f t="shared" si="1"/>
        <v>-1361513.05</v>
      </c>
      <c r="N57" s="93"/>
      <c r="O57" s="93"/>
      <c r="P57" s="94"/>
    </row>
    <row r="58" spans="2:16" ht="21" customHeight="1">
      <c r="B58" s="15" t="s">
        <v>122</v>
      </c>
      <c r="C58" s="16"/>
      <c r="D58" s="95" t="s">
        <v>101</v>
      </c>
      <c r="E58" s="96"/>
      <c r="F58" s="17" t="s">
        <v>203</v>
      </c>
      <c r="G58" s="16"/>
      <c r="H58" s="55">
        <f>H59</f>
        <v>1904500</v>
      </c>
      <c r="I58" s="58"/>
      <c r="J58" s="55">
        <f>+J59</f>
        <v>542986.95</v>
      </c>
      <c r="K58" s="24"/>
      <c r="L58" s="25"/>
      <c r="M58" s="99">
        <f t="shared" si="1"/>
        <v>-1361513.05</v>
      </c>
      <c r="N58" s="100"/>
      <c r="O58" s="100"/>
      <c r="P58" s="96"/>
    </row>
    <row r="59" spans="2:16" ht="50.25" customHeight="1">
      <c r="B59" s="15" t="s">
        <v>123</v>
      </c>
      <c r="C59" s="16"/>
      <c r="D59" s="95" t="s">
        <v>101</v>
      </c>
      <c r="E59" s="96"/>
      <c r="F59" s="17" t="s">
        <v>204</v>
      </c>
      <c r="G59" s="16"/>
      <c r="H59" s="54">
        <f>H60</f>
        <v>1904500</v>
      </c>
      <c r="I59" s="57"/>
      <c r="J59" s="54">
        <f>J60</f>
        <v>542986.95</v>
      </c>
      <c r="K59" s="30"/>
      <c r="L59" s="31"/>
      <c r="M59" s="92">
        <f aca="true" t="shared" si="2" ref="M59:M64">J59-H59</f>
        <v>-1361513.05</v>
      </c>
      <c r="N59" s="93"/>
      <c r="O59" s="93"/>
      <c r="P59" s="94"/>
    </row>
    <row r="60" spans="2:16" ht="30" customHeight="1">
      <c r="B60" s="15" t="s">
        <v>124</v>
      </c>
      <c r="C60" s="16"/>
      <c r="D60" s="95" t="s">
        <v>101</v>
      </c>
      <c r="E60" s="96"/>
      <c r="F60" s="17" t="s">
        <v>205</v>
      </c>
      <c r="G60" s="16"/>
      <c r="H60" s="55">
        <f>H61</f>
        <v>1904500</v>
      </c>
      <c r="I60" s="58"/>
      <c r="J60" s="55">
        <f>J61</f>
        <v>542986.95</v>
      </c>
      <c r="K60" s="24"/>
      <c r="L60" s="25"/>
      <c r="M60" s="99">
        <f t="shared" si="2"/>
        <v>-1361513.05</v>
      </c>
      <c r="N60" s="100"/>
      <c r="O60" s="100"/>
      <c r="P60" s="96"/>
    </row>
    <row r="61" spans="2:16" ht="86.25" customHeight="1">
      <c r="B61" s="15" t="s">
        <v>125</v>
      </c>
      <c r="C61" s="16"/>
      <c r="D61" s="95" t="s">
        <v>101</v>
      </c>
      <c r="E61" s="96"/>
      <c r="F61" s="17" t="s">
        <v>206</v>
      </c>
      <c r="G61" s="16"/>
      <c r="H61" s="55">
        <v>1904500</v>
      </c>
      <c r="I61" s="58"/>
      <c r="J61" s="55">
        <v>542986.95</v>
      </c>
      <c r="K61" s="24"/>
      <c r="L61" s="25"/>
      <c r="M61" s="99">
        <f t="shared" si="2"/>
        <v>-1361513.05</v>
      </c>
      <c r="N61" s="100"/>
      <c r="O61" s="100"/>
      <c r="P61" s="96"/>
    </row>
    <row r="62" spans="2:16" ht="12.75" customHeight="1">
      <c r="B62" s="49" t="s">
        <v>228</v>
      </c>
      <c r="C62" s="16"/>
      <c r="D62" s="95" t="s">
        <v>101</v>
      </c>
      <c r="E62" s="96"/>
      <c r="F62" s="17" t="s">
        <v>230</v>
      </c>
      <c r="G62" s="16"/>
      <c r="H62" s="55">
        <f>H63</f>
        <v>57200</v>
      </c>
      <c r="I62" s="58"/>
      <c r="J62" s="60">
        <f>J63</f>
        <v>18974.26</v>
      </c>
      <c r="K62" s="48"/>
      <c r="L62" s="46"/>
      <c r="M62" s="99">
        <f t="shared" si="2"/>
        <v>-38225.740000000005</v>
      </c>
      <c r="N62" s="100"/>
      <c r="O62" s="100"/>
      <c r="P62" s="96"/>
    </row>
    <row r="63" spans="2:16" ht="17.25" customHeight="1">
      <c r="B63" s="49" t="s">
        <v>229</v>
      </c>
      <c r="C63" s="16"/>
      <c r="D63" s="95" t="s">
        <v>101</v>
      </c>
      <c r="E63" s="96"/>
      <c r="F63" s="17" t="s">
        <v>231</v>
      </c>
      <c r="G63" s="16"/>
      <c r="H63" s="55">
        <f>H64</f>
        <v>57200</v>
      </c>
      <c r="I63" s="58"/>
      <c r="J63" s="61">
        <f>J64</f>
        <v>18974.26</v>
      </c>
      <c r="K63" s="48"/>
      <c r="L63" s="46"/>
      <c r="M63" s="99">
        <f t="shared" si="2"/>
        <v>-38225.740000000005</v>
      </c>
      <c r="N63" s="100"/>
      <c r="O63" s="100"/>
      <c r="P63" s="96"/>
    </row>
    <row r="64" spans="2:16" ht="50.25" customHeight="1">
      <c r="B64" s="49" t="s">
        <v>112</v>
      </c>
      <c r="C64" s="16"/>
      <c r="D64" s="95" t="s">
        <v>101</v>
      </c>
      <c r="E64" s="96"/>
      <c r="F64" s="17" t="s">
        <v>232</v>
      </c>
      <c r="G64" s="16"/>
      <c r="H64" s="55">
        <f>H65</f>
        <v>57200</v>
      </c>
      <c r="I64" s="58"/>
      <c r="J64" s="61">
        <f>J65</f>
        <v>18974.26</v>
      </c>
      <c r="K64" s="48"/>
      <c r="L64" s="46"/>
      <c r="M64" s="99">
        <f t="shared" si="2"/>
        <v>-38225.740000000005</v>
      </c>
      <c r="N64" s="100"/>
      <c r="O64" s="100"/>
      <c r="P64" s="96"/>
    </row>
    <row r="65" spans="2:16" ht="51" customHeight="1">
      <c r="B65" s="41" t="s">
        <v>227</v>
      </c>
      <c r="C65" s="16"/>
      <c r="D65" s="95" t="s">
        <v>101</v>
      </c>
      <c r="E65" s="96"/>
      <c r="F65" s="17" t="s">
        <v>226</v>
      </c>
      <c r="G65" s="16"/>
      <c r="H65" s="55">
        <v>57200</v>
      </c>
      <c r="I65" s="58"/>
      <c r="J65" s="61">
        <v>18974.26</v>
      </c>
      <c r="K65" s="44"/>
      <c r="L65" s="42"/>
      <c r="M65" s="43"/>
      <c r="N65" s="105">
        <v>-7386.04</v>
      </c>
      <c r="O65" s="106"/>
      <c r="P65" s="42"/>
    </row>
    <row r="66" spans="2:16" ht="14.25" customHeight="1">
      <c r="B66" s="49" t="s">
        <v>126</v>
      </c>
      <c r="C66" s="16"/>
      <c r="D66" s="95">
        <v>200</v>
      </c>
      <c r="E66" s="96"/>
      <c r="F66" s="17" t="s">
        <v>207</v>
      </c>
      <c r="G66" s="16"/>
      <c r="H66" s="55">
        <f>H67</f>
        <v>2000</v>
      </c>
      <c r="I66" s="58"/>
      <c r="J66" s="59">
        <f>J67</f>
        <v>0</v>
      </c>
      <c r="K66" s="48"/>
      <c r="L66" s="46"/>
      <c r="M66" s="47"/>
      <c r="N66" s="105">
        <v>-4999</v>
      </c>
      <c r="O66" s="106"/>
      <c r="P66" s="46"/>
    </row>
    <row r="67" spans="2:16" ht="13.5" customHeight="1">
      <c r="B67" s="49" t="s">
        <v>127</v>
      </c>
      <c r="C67" s="16"/>
      <c r="D67" s="95">
        <v>200</v>
      </c>
      <c r="E67" s="96"/>
      <c r="F67" s="17" t="s">
        <v>208</v>
      </c>
      <c r="G67" s="16"/>
      <c r="H67" s="55">
        <f>H68</f>
        <v>2000</v>
      </c>
      <c r="I67" s="58"/>
      <c r="J67" s="59">
        <f>J68</f>
        <v>0</v>
      </c>
      <c r="K67" s="48"/>
      <c r="L67" s="46"/>
      <c r="M67" s="47"/>
      <c r="N67" s="105">
        <v>-4998</v>
      </c>
      <c r="O67" s="106"/>
      <c r="P67" s="46"/>
    </row>
    <row r="68" spans="2:16" ht="15" customHeight="1">
      <c r="B68" s="49" t="s">
        <v>166</v>
      </c>
      <c r="C68" s="16"/>
      <c r="D68" s="95">
        <v>200</v>
      </c>
      <c r="E68" s="96"/>
      <c r="F68" s="17" t="s">
        <v>209</v>
      </c>
      <c r="G68" s="16"/>
      <c r="H68" s="55">
        <f>H69</f>
        <v>2000</v>
      </c>
      <c r="I68" s="58"/>
      <c r="J68" s="59">
        <f>J69</f>
        <v>0</v>
      </c>
      <c r="K68" s="48"/>
      <c r="L68" s="46"/>
      <c r="M68" s="47"/>
      <c r="N68" s="105">
        <v>-4997</v>
      </c>
      <c r="O68" s="106"/>
      <c r="P68" s="46"/>
    </row>
    <row r="69" spans="2:16" ht="51" customHeight="1">
      <c r="B69" s="49" t="s">
        <v>107</v>
      </c>
      <c r="C69" s="16"/>
      <c r="D69" s="95">
        <v>200</v>
      </c>
      <c r="E69" s="96"/>
      <c r="F69" s="17" t="s">
        <v>210</v>
      </c>
      <c r="G69" s="16"/>
      <c r="H69" s="55">
        <f>H70</f>
        <v>2000</v>
      </c>
      <c r="I69" s="58"/>
      <c r="J69" s="59">
        <f>J70</f>
        <v>0</v>
      </c>
      <c r="K69" s="48"/>
      <c r="L69" s="46"/>
      <c r="M69" s="47"/>
      <c r="N69" s="105">
        <v>-4996</v>
      </c>
      <c r="O69" s="106"/>
      <c r="P69" s="46"/>
    </row>
    <row r="70" spans="2:16" ht="51" customHeight="1">
      <c r="B70" s="15" t="s">
        <v>108</v>
      </c>
      <c r="C70" s="16"/>
      <c r="D70" s="95" t="s">
        <v>101</v>
      </c>
      <c r="E70" s="96"/>
      <c r="F70" s="17" t="s">
        <v>211</v>
      </c>
      <c r="G70" s="16"/>
      <c r="H70" s="18">
        <v>2000</v>
      </c>
      <c r="I70" s="19"/>
      <c r="J70" s="65">
        <v>0</v>
      </c>
      <c r="K70" s="24"/>
      <c r="L70" s="25"/>
      <c r="M70" s="99">
        <f>J70-H70</f>
        <v>-2000</v>
      </c>
      <c r="N70" s="100"/>
      <c r="O70" s="100"/>
      <c r="P70" s="96"/>
    </row>
    <row r="71" spans="2:16" ht="51" customHeight="1">
      <c r="B71" s="27" t="s">
        <v>128</v>
      </c>
      <c r="C71" s="25"/>
      <c r="D71" s="95" t="s">
        <v>129</v>
      </c>
      <c r="E71" s="96"/>
      <c r="F71" s="95" t="s">
        <v>130</v>
      </c>
      <c r="G71" s="96"/>
      <c r="H71" s="28">
        <v>706400</v>
      </c>
      <c r="I71" s="19"/>
      <c r="J71" s="28">
        <v>-141006</v>
      </c>
      <c r="K71" s="25"/>
      <c r="L71" s="95" t="s">
        <v>29</v>
      </c>
      <c r="M71" s="100"/>
      <c r="N71" s="100"/>
      <c r="O71" s="96"/>
      <c r="P71" s="26"/>
    </row>
    <row r="72" spans="2:16" ht="51" customHeight="1"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</row>
    <row r="73" spans="2:16" ht="48" customHeight="1"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</row>
    <row r="74" spans="2:16" ht="409.5" customHeight="1" hidden="1"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</row>
    <row r="75" spans="2:16" ht="22.5" customHeight="1"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</row>
    <row r="76" spans="2:16" ht="409.5" customHeight="1" hidden="1"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</row>
    <row r="77" spans="2:16" ht="15"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</row>
    <row r="78" spans="2:16" ht="15"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</row>
    <row r="79" spans="2:16" ht="15"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</row>
    <row r="80" spans="2:16" ht="15"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</row>
    <row r="81" spans="2:16" ht="15"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</row>
    <row r="82" spans="2:16" ht="15"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</row>
    <row r="83" spans="2:16" ht="15"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</row>
    <row r="84" spans="2:16" ht="15"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</row>
  </sheetData>
  <sheetProtection/>
  <mergeCells count="145">
    <mergeCell ref="A1:N1"/>
    <mergeCell ref="N2:R2"/>
    <mergeCell ref="B4:Q4"/>
    <mergeCell ref="B6:C6"/>
    <mergeCell ref="D6:E6"/>
    <mergeCell ref="F6:G6"/>
    <mergeCell ref="H6:I6"/>
    <mergeCell ref="J6:L6"/>
    <mergeCell ref="M6:P6"/>
    <mergeCell ref="B8:C8"/>
    <mergeCell ref="D8:E8"/>
    <mergeCell ref="F8:G8"/>
    <mergeCell ref="M8:P8"/>
    <mergeCell ref="B7:C7"/>
    <mergeCell ref="D7:E7"/>
    <mergeCell ref="F7:G7"/>
    <mergeCell ref="H7:I7"/>
    <mergeCell ref="J7:L7"/>
    <mergeCell ref="M7:P7"/>
    <mergeCell ref="D15:E15"/>
    <mergeCell ref="M15:P15"/>
    <mergeCell ref="M17:P17"/>
    <mergeCell ref="D16:E16"/>
    <mergeCell ref="D18:E18"/>
    <mergeCell ref="M16:P16"/>
    <mergeCell ref="D17:E17"/>
    <mergeCell ref="M18:P18"/>
    <mergeCell ref="M10:P10"/>
    <mergeCell ref="D22:E22"/>
    <mergeCell ref="M22:P22"/>
    <mergeCell ref="D23:E23"/>
    <mergeCell ref="D19:E19"/>
    <mergeCell ref="M19:P19"/>
    <mergeCell ref="M20:P20"/>
    <mergeCell ref="D21:E21"/>
    <mergeCell ref="M21:P21"/>
    <mergeCell ref="D20:E20"/>
    <mergeCell ref="M23:P23"/>
    <mergeCell ref="M24:P24"/>
    <mergeCell ref="D25:E25"/>
    <mergeCell ref="M25:P25"/>
    <mergeCell ref="D24:E24"/>
    <mergeCell ref="M27:P27"/>
    <mergeCell ref="D26:E26"/>
    <mergeCell ref="M26:P26"/>
    <mergeCell ref="D27:E27"/>
    <mergeCell ref="M28:P28"/>
    <mergeCell ref="D29:E29"/>
    <mergeCell ref="M29:P29"/>
    <mergeCell ref="M30:P30"/>
    <mergeCell ref="D31:E31"/>
    <mergeCell ref="M31:P31"/>
    <mergeCell ref="D30:E30"/>
    <mergeCell ref="D28:E28"/>
    <mergeCell ref="M35:P35"/>
    <mergeCell ref="D32:E32"/>
    <mergeCell ref="D36:E36"/>
    <mergeCell ref="M32:P32"/>
    <mergeCell ref="D33:E33"/>
    <mergeCell ref="M36:P36"/>
    <mergeCell ref="M34:P34"/>
    <mergeCell ref="D34:E34"/>
    <mergeCell ref="D37:E37"/>
    <mergeCell ref="M37:P37"/>
    <mergeCell ref="M38:P38"/>
    <mergeCell ref="D39:E39"/>
    <mergeCell ref="M39:P39"/>
    <mergeCell ref="D38:E38"/>
    <mergeCell ref="M41:P41"/>
    <mergeCell ref="D40:E40"/>
    <mergeCell ref="D43:E43"/>
    <mergeCell ref="M40:P40"/>
    <mergeCell ref="D41:E41"/>
    <mergeCell ref="M43:P43"/>
    <mergeCell ref="D42:E42"/>
    <mergeCell ref="M42:P42"/>
    <mergeCell ref="D48:E48"/>
    <mergeCell ref="D44:E44"/>
    <mergeCell ref="M44:P44"/>
    <mergeCell ref="M45:P45"/>
    <mergeCell ref="D46:E46"/>
    <mergeCell ref="M46:P46"/>
    <mergeCell ref="D45:E45"/>
    <mergeCell ref="M14:P14"/>
    <mergeCell ref="M51:P51"/>
    <mergeCell ref="M60:P60"/>
    <mergeCell ref="D59:E59"/>
    <mergeCell ref="M59:P59"/>
    <mergeCell ref="D47:E47"/>
    <mergeCell ref="M47:P47"/>
    <mergeCell ref="M48:P48"/>
    <mergeCell ref="D49:E49"/>
    <mergeCell ref="M49:P49"/>
    <mergeCell ref="N66:O66"/>
    <mergeCell ref="M50:P50"/>
    <mergeCell ref="D51:E51"/>
    <mergeCell ref="M61:P61"/>
    <mergeCell ref="D60:E60"/>
    <mergeCell ref="D61:E61"/>
    <mergeCell ref="M58:P58"/>
    <mergeCell ref="M64:P64"/>
    <mergeCell ref="D56:E56"/>
    <mergeCell ref="M56:P56"/>
    <mergeCell ref="N69:O69"/>
    <mergeCell ref="D68:E68"/>
    <mergeCell ref="D69:E69"/>
    <mergeCell ref="D71:E71"/>
    <mergeCell ref="M70:P70"/>
    <mergeCell ref="D70:E70"/>
    <mergeCell ref="D63:E63"/>
    <mergeCell ref="D64:E64"/>
    <mergeCell ref="F71:G71"/>
    <mergeCell ref="L71:O71"/>
    <mergeCell ref="D65:E65"/>
    <mergeCell ref="N65:O65"/>
    <mergeCell ref="N67:O67"/>
    <mergeCell ref="N68:O68"/>
    <mergeCell ref="M63:P63"/>
    <mergeCell ref="D66:E66"/>
    <mergeCell ref="D9:E9"/>
    <mergeCell ref="M9:O9"/>
    <mergeCell ref="D10:E10"/>
    <mergeCell ref="D11:E11"/>
    <mergeCell ref="D13:E13"/>
    <mergeCell ref="D58:E58"/>
    <mergeCell ref="D57:E57"/>
    <mergeCell ref="M11:P11"/>
    <mergeCell ref="M12:P12"/>
    <mergeCell ref="M13:P13"/>
    <mergeCell ref="D67:E67"/>
    <mergeCell ref="M33:P33"/>
    <mergeCell ref="D12:E12"/>
    <mergeCell ref="D62:E62"/>
    <mergeCell ref="M62:P62"/>
    <mergeCell ref="M57:P57"/>
    <mergeCell ref="D55:E55"/>
    <mergeCell ref="M55:P55"/>
    <mergeCell ref="D50:E50"/>
    <mergeCell ref="D14:E14"/>
    <mergeCell ref="M52:P52"/>
    <mergeCell ref="D54:E54"/>
    <mergeCell ref="L54:O54"/>
    <mergeCell ref="D53:E53"/>
    <mergeCell ref="M53:O53"/>
    <mergeCell ref="D52:E52"/>
  </mergeCells>
  <printOptions/>
  <pageMargins left="0.3937007874015748" right="0.3937007874015748" top="0.3937007874015748" bottom="0.3937007874015748" header="0.3937007874015748" footer="0.3937007874015748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4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K10" sqref="K10:M10"/>
    </sheetView>
  </sheetViews>
  <sheetFormatPr defaultColWidth="9.140625" defaultRowHeight="15"/>
  <cols>
    <col min="1" max="2" width="0.5625" style="0" customWidth="1"/>
    <col min="3" max="3" width="16.421875" style="0" customWidth="1"/>
    <col min="4" max="4" width="12.421875" style="0" customWidth="1"/>
    <col min="5" max="5" width="0.5625" style="0" customWidth="1"/>
    <col min="6" max="6" width="4.00390625" style="0" customWidth="1"/>
    <col min="7" max="7" width="1.7109375" style="0" customWidth="1"/>
    <col min="8" max="8" width="15.28125" style="0" customWidth="1"/>
    <col min="9" max="9" width="5.140625" style="0" customWidth="1"/>
    <col min="10" max="10" width="0.5625" style="0" customWidth="1"/>
    <col min="11" max="11" width="11.28125" style="0" customWidth="1"/>
    <col min="12" max="12" width="3.140625" style="0" customWidth="1"/>
    <col min="13" max="13" width="0.5625" style="0" customWidth="1"/>
    <col min="14" max="14" width="13.140625" style="0" customWidth="1"/>
    <col min="15" max="15" width="1.7109375" style="0" customWidth="1"/>
    <col min="16" max="16" width="0.13671875" style="0" customWidth="1"/>
    <col min="17" max="17" width="8.00390625" style="0" customWidth="1"/>
    <col min="18" max="18" width="6.421875" style="0" customWidth="1"/>
    <col min="19" max="19" width="0.5625" style="0" customWidth="1"/>
    <col min="20" max="20" width="0" style="0" hidden="1" customWidth="1"/>
    <col min="21" max="21" width="0.85546875" style="0" customWidth="1"/>
  </cols>
  <sheetData>
    <row r="1" spans="1:17" ht="16.5" customHeight="1">
      <c r="A1" s="114" t="s">
        <v>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16:21" ht="15" customHeight="1">
      <c r="P2" s="115" t="s">
        <v>131</v>
      </c>
      <c r="Q2" s="76"/>
      <c r="R2" s="76"/>
      <c r="S2" s="76"/>
      <c r="T2" s="76"/>
      <c r="U2" s="76"/>
    </row>
    <row r="3" ht="0" customHeight="1" hidden="1"/>
    <row r="4" spans="2:20" ht="15.75" customHeight="1">
      <c r="B4" s="75" t="s">
        <v>132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</row>
    <row r="5" ht="2.25" customHeight="1"/>
    <row r="6" spans="3:19" ht="62.25" customHeight="1">
      <c r="C6" s="108" t="s">
        <v>15</v>
      </c>
      <c r="D6" s="111"/>
      <c r="E6" s="109"/>
      <c r="F6" s="110" t="s">
        <v>16</v>
      </c>
      <c r="G6" s="109"/>
      <c r="H6" s="110" t="s">
        <v>133</v>
      </c>
      <c r="I6" s="111"/>
      <c r="J6" s="109"/>
      <c r="K6" s="110" t="s">
        <v>18</v>
      </c>
      <c r="L6" s="111"/>
      <c r="M6" s="109"/>
      <c r="N6" s="110" t="s">
        <v>19</v>
      </c>
      <c r="O6" s="111"/>
      <c r="P6" s="109"/>
      <c r="Q6" s="112" t="s">
        <v>20</v>
      </c>
      <c r="R6" s="111"/>
      <c r="S6" s="113"/>
    </row>
    <row r="7" spans="3:19" ht="16.5" customHeight="1" thickBot="1" thickTop="1">
      <c r="C7" s="144" t="s">
        <v>21</v>
      </c>
      <c r="D7" s="140"/>
      <c r="E7" s="145"/>
      <c r="F7" s="146" t="s">
        <v>22</v>
      </c>
      <c r="G7" s="145"/>
      <c r="H7" s="146" t="s">
        <v>23</v>
      </c>
      <c r="I7" s="140"/>
      <c r="J7" s="145"/>
      <c r="K7" s="146" t="s">
        <v>24</v>
      </c>
      <c r="L7" s="140"/>
      <c r="M7" s="145"/>
      <c r="N7" s="146" t="s">
        <v>25</v>
      </c>
      <c r="O7" s="140"/>
      <c r="P7" s="145"/>
      <c r="Q7" s="139" t="s">
        <v>26</v>
      </c>
      <c r="R7" s="140"/>
      <c r="S7" s="74"/>
    </row>
    <row r="8" spans="3:19" ht="37.5" customHeight="1" thickTop="1">
      <c r="C8" s="141" t="s">
        <v>134</v>
      </c>
      <c r="D8" s="133"/>
      <c r="E8" s="86"/>
      <c r="F8" s="142" t="s">
        <v>135</v>
      </c>
      <c r="G8" s="86"/>
      <c r="H8" s="142" t="s">
        <v>29</v>
      </c>
      <c r="I8" s="133"/>
      <c r="J8" s="86"/>
      <c r="K8" s="143">
        <f>K9</f>
        <v>706400</v>
      </c>
      <c r="L8" s="133"/>
      <c r="M8" s="86"/>
      <c r="N8" s="143">
        <f>N9</f>
        <v>-141006</v>
      </c>
      <c r="O8" s="133"/>
      <c r="P8" s="86"/>
      <c r="Q8" s="136">
        <v>-141006</v>
      </c>
      <c r="R8" s="133"/>
      <c r="S8" s="86"/>
    </row>
    <row r="9" spans="3:19" ht="13.5" customHeight="1">
      <c r="C9" s="137" t="s">
        <v>136</v>
      </c>
      <c r="D9" s="128"/>
      <c r="E9" s="138"/>
      <c r="F9" s="135">
        <v>700</v>
      </c>
      <c r="G9" s="86"/>
      <c r="H9" s="135" t="s">
        <v>137</v>
      </c>
      <c r="I9" s="133"/>
      <c r="J9" s="86"/>
      <c r="K9" s="136">
        <f>K10</f>
        <v>706400</v>
      </c>
      <c r="L9" s="133"/>
      <c r="M9" s="86"/>
      <c r="N9" s="136">
        <f>N10</f>
        <v>-141006</v>
      </c>
      <c r="O9" s="133"/>
      <c r="P9" s="86"/>
      <c r="Q9" s="136">
        <v>-141006</v>
      </c>
      <c r="R9" s="133"/>
      <c r="S9" s="86"/>
    </row>
    <row r="10" spans="3:19" ht="14.25" customHeight="1">
      <c r="C10" s="137" t="s">
        <v>138</v>
      </c>
      <c r="D10" s="128"/>
      <c r="E10" s="138"/>
      <c r="F10" s="135">
        <v>700</v>
      </c>
      <c r="G10" s="86"/>
      <c r="H10" s="135" t="s">
        <v>139</v>
      </c>
      <c r="I10" s="133"/>
      <c r="J10" s="86"/>
      <c r="K10" s="136">
        <v>706400</v>
      </c>
      <c r="L10" s="133"/>
      <c r="M10" s="86"/>
      <c r="N10" s="136">
        <v>-141006</v>
      </c>
      <c r="O10" s="133"/>
      <c r="P10" s="86"/>
      <c r="Q10" s="136">
        <v>-141006</v>
      </c>
      <c r="R10" s="133"/>
      <c r="S10" s="86"/>
    </row>
    <row r="11" spans="3:19" ht="13.5" customHeight="1">
      <c r="C11" s="137" t="s">
        <v>140</v>
      </c>
      <c r="D11" s="128"/>
      <c r="E11" s="138"/>
      <c r="F11" s="135">
        <v>710</v>
      </c>
      <c r="G11" s="86"/>
      <c r="H11" s="135" t="s">
        <v>141</v>
      </c>
      <c r="I11" s="133"/>
      <c r="J11" s="86"/>
      <c r="K11" s="136">
        <f>Источники!K14</f>
        <v>6609600</v>
      </c>
      <c r="L11" s="133"/>
      <c r="M11" s="86"/>
      <c r="N11" s="136">
        <v>-2159305.82</v>
      </c>
      <c r="O11" s="133"/>
      <c r="P11" s="86"/>
      <c r="Q11" s="132" t="s">
        <v>130</v>
      </c>
      <c r="R11" s="133"/>
      <c r="S11" s="86"/>
    </row>
    <row r="12" spans="3:19" ht="14.25" customHeight="1">
      <c r="C12" s="137" t="s">
        <v>142</v>
      </c>
      <c r="D12" s="128"/>
      <c r="E12" s="138"/>
      <c r="F12" s="135">
        <v>710</v>
      </c>
      <c r="G12" s="86"/>
      <c r="H12" s="135" t="s">
        <v>143</v>
      </c>
      <c r="I12" s="133"/>
      <c r="J12" s="86"/>
      <c r="K12" s="136">
        <f>K13</f>
        <v>6609600</v>
      </c>
      <c r="L12" s="133"/>
      <c r="M12" s="86"/>
      <c r="N12" s="136">
        <v>-2159305.82</v>
      </c>
      <c r="O12" s="133"/>
      <c r="P12" s="86"/>
      <c r="Q12" s="132" t="s">
        <v>130</v>
      </c>
      <c r="R12" s="133"/>
      <c r="S12" s="86"/>
    </row>
    <row r="13" spans="3:19" ht="13.5" customHeight="1">
      <c r="C13" s="137" t="s">
        <v>144</v>
      </c>
      <c r="D13" s="128"/>
      <c r="E13" s="138"/>
      <c r="F13" s="135">
        <v>710</v>
      </c>
      <c r="G13" s="86"/>
      <c r="H13" s="135" t="s">
        <v>145</v>
      </c>
      <c r="I13" s="133"/>
      <c r="J13" s="86"/>
      <c r="K13" s="136">
        <f>K14</f>
        <v>6609600</v>
      </c>
      <c r="L13" s="133"/>
      <c r="M13" s="86"/>
      <c r="N13" s="136">
        <v>-2159305.82</v>
      </c>
      <c r="O13" s="133"/>
      <c r="P13" s="86"/>
      <c r="Q13" s="132" t="s">
        <v>130</v>
      </c>
      <c r="R13" s="133"/>
      <c r="S13" s="86"/>
    </row>
    <row r="14" spans="3:19" ht="13.5" customHeight="1">
      <c r="C14" s="137" t="s">
        <v>146</v>
      </c>
      <c r="D14" s="128"/>
      <c r="E14" s="138"/>
      <c r="F14" s="135">
        <v>710</v>
      </c>
      <c r="G14" s="86"/>
      <c r="H14" s="135" t="s">
        <v>147</v>
      </c>
      <c r="I14" s="133"/>
      <c r="J14" s="86"/>
      <c r="K14" s="136">
        <v>6609600</v>
      </c>
      <c r="L14" s="133"/>
      <c r="M14" s="86"/>
      <c r="N14" s="136">
        <v>-2159305.82</v>
      </c>
      <c r="O14" s="133"/>
      <c r="P14" s="86"/>
      <c r="Q14" s="132" t="s">
        <v>130</v>
      </c>
      <c r="R14" s="133"/>
      <c r="S14" s="86"/>
    </row>
    <row r="15" spans="3:19" ht="14.25" customHeight="1">
      <c r="C15" s="137" t="s">
        <v>148</v>
      </c>
      <c r="D15" s="128"/>
      <c r="E15" s="138"/>
      <c r="F15" s="135">
        <v>720</v>
      </c>
      <c r="G15" s="86"/>
      <c r="H15" s="135" t="s">
        <v>149</v>
      </c>
      <c r="I15" s="133"/>
      <c r="J15" s="86"/>
      <c r="K15" s="136">
        <f>K16</f>
        <v>7316000</v>
      </c>
      <c r="L15" s="133"/>
      <c r="M15" s="86"/>
      <c r="N15" s="136">
        <f>N16</f>
        <v>2018299.82</v>
      </c>
      <c r="O15" s="133"/>
      <c r="P15" s="86"/>
      <c r="Q15" s="132" t="s">
        <v>130</v>
      </c>
      <c r="R15" s="133"/>
      <c r="S15" s="86"/>
    </row>
    <row r="16" spans="3:19" ht="13.5" customHeight="1">
      <c r="C16" s="137" t="s">
        <v>150</v>
      </c>
      <c r="D16" s="128"/>
      <c r="E16" s="138"/>
      <c r="F16" s="135">
        <v>720</v>
      </c>
      <c r="G16" s="86"/>
      <c r="H16" s="135" t="s">
        <v>151</v>
      </c>
      <c r="I16" s="133"/>
      <c r="J16" s="86"/>
      <c r="K16" s="136">
        <f>K17</f>
        <v>7316000</v>
      </c>
      <c r="L16" s="133"/>
      <c r="M16" s="86"/>
      <c r="N16" s="136">
        <f>N17</f>
        <v>2018299.82</v>
      </c>
      <c r="O16" s="133"/>
      <c r="P16" s="86"/>
      <c r="Q16" s="132" t="s">
        <v>130</v>
      </c>
      <c r="R16" s="133"/>
      <c r="S16" s="86"/>
    </row>
    <row r="17" spans="3:19" ht="14.25" customHeight="1">
      <c r="C17" s="137" t="s">
        <v>152</v>
      </c>
      <c r="D17" s="128"/>
      <c r="E17" s="138"/>
      <c r="F17" s="135">
        <v>720</v>
      </c>
      <c r="G17" s="86"/>
      <c r="H17" s="135" t="s">
        <v>153</v>
      </c>
      <c r="I17" s="133"/>
      <c r="J17" s="86"/>
      <c r="K17" s="136">
        <f>K18</f>
        <v>7316000</v>
      </c>
      <c r="L17" s="133"/>
      <c r="M17" s="86"/>
      <c r="N17" s="136">
        <f>N18</f>
        <v>2018299.82</v>
      </c>
      <c r="O17" s="133"/>
      <c r="P17" s="86"/>
      <c r="Q17" s="132" t="s">
        <v>130</v>
      </c>
      <c r="R17" s="133"/>
      <c r="S17" s="86"/>
    </row>
    <row r="18" spans="3:19" ht="13.5" customHeight="1">
      <c r="C18" s="134" t="s">
        <v>154</v>
      </c>
      <c r="D18" s="133"/>
      <c r="E18" s="86"/>
      <c r="F18" s="135">
        <v>720</v>
      </c>
      <c r="G18" s="86"/>
      <c r="H18" s="135" t="s">
        <v>155</v>
      </c>
      <c r="I18" s="133"/>
      <c r="J18" s="86"/>
      <c r="K18" s="136">
        <v>7316000</v>
      </c>
      <c r="L18" s="133"/>
      <c r="M18" s="86"/>
      <c r="N18" s="136">
        <v>2018299.82</v>
      </c>
      <c r="O18" s="133"/>
      <c r="P18" s="86"/>
      <c r="Q18" s="132" t="s">
        <v>130</v>
      </c>
      <c r="R18" s="133"/>
      <c r="S18" s="86"/>
    </row>
    <row r="19" spans="2:18" ht="18" customHeight="1">
      <c r="B19" s="115" t="s">
        <v>156</v>
      </c>
      <c r="C19" s="76"/>
      <c r="D19" s="76"/>
      <c r="E19" s="122" t="s">
        <v>1</v>
      </c>
      <c r="F19" s="80"/>
      <c r="G19" s="80"/>
      <c r="H19" s="80"/>
      <c r="I19" s="80"/>
      <c r="J19" s="123" t="s">
        <v>1</v>
      </c>
      <c r="K19" s="76"/>
      <c r="L19" s="76"/>
      <c r="M19" s="130" t="s">
        <v>224</v>
      </c>
      <c r="N19" s="131"/>
      <c r="O19" s="131"/>
      <c r="P19" s="131"/>
      <c r="Q19" s="131"/>
      <c r="R19" s="131"/>
    </row>
    <row r="20" spans="2:18" ht="18" customHeight="1">
      <c r="B20" s="123" t="s">
        <v>1</v>
      </c>
      <c r="C20" s="76"/>
      <c r="D20" s="76"/>
      <c r="E20" s="126" t="s">
        <v>157</v>
      </c>
      <c r="F20" s="76"/>
      <c r="G20" s="76"/>
      <c r="H20" s="76"/>
      <c r="I20" s="76"/>
      <c r="J20" s="123" t="s">
        <v>1</v>
      </c>
      <c r="K20" s="76"/>
      <c r="L20" s="76"/>
      <c r="M20" s="127" t="s">
        <v>158</v>
      </c>
      <c r="N20" s="128"/>
      <c r="O20" s="128"/>
      <c r="P20" s="128"/>
      <c r="Q20" s="128"/>
      <c r="R20" s="128"/>
    </row>
    <row r="21" spans="2:18" ht="18" customHeight="1">
      <c r="B21" s="115" t="s">
        <v>159</v>
      </c>
      <c r="C21" s="76"/>
      <c r="D21" s="76"/>
      <c r="E21" s="122" t="s">
        <v>1</v>
      </c>
      <c r="F21" s="80"/>
      <c r="G21" s="80"/>
      <c r="H21" s="80"/>
      <c r="I21" s="80"/>
      <c r="J21" s="123" t="s">
        <v>1</v>
      </c>
      <c r="K21" s="76"/>
      <c r="L21" s="76"/>
      <c r="M21" s="124" t="s">
        <v>225</v>
      </c>
      <c r="N21" s="129"/>
      <c r="O21" s="129"/>
      <c r="P21" s="129"/>
      <c r="Q21" s="129"/>
      <c r="R21" s="129"/>
    </row>
    <row r="22" spans="2:18" ht="18" customHeight="1">
      <c r="B22" s="123" t="s">
        <v>1</v>
      </c>
      <c r="C22" s="76"/>
      <c r="D22" s="76"/>
      <c r="E22" s="126" t="s">
        <v>157</v>
      </c>
      <c r="F22" s="76"/>
      <c r="G22" s="76"/>
      <c r="H22" s="76"/>
      <c r="I22" s="76"/>
      <c r="J22" s="123" t="s">
        <v>1</v>
      </c>
      <c r="K22" s="76"/>
      <c r="L22" s="76"/>
      <c r="M22" s="127" t="s">
        <v>158</v>
      </c>
      <c r="N22" s="128"/>
      <c r="O22" s="128"/>
      <c r="P22" s="128"/>
      <c r="Q22" s="128"/>
      <c r="R22" s="128"/>
    </row>
    <row r="23" spans="2:18" ht="21.75" customHeight="1">
      <c r="B23" s="115" t="s">
        <v>160</v>
      </c>
      <c r="C23" s="76"/>
      <c r="D23" s="76"/>
      <c r="E23" s="122" t="s">
        <v>1</v>
      </c>
      <c r="F23" s="80"/>
      <c r="G23" s="80"/>
      <c r="H23" s="80"/>
      <c r="I23" s="80"/>
      <c r="J23" s="123" t="s">
        <v>1</v>
      </c>
      <c r="K23" s="76"/>
      <c r="L23" s="76"/>
      <c r="M23" s="124" t="s">
        <v>260</v>
      </c>
      <c r="N23" s="125"/>
      <c r="O23" s="125"/>
      <c r="P23" s="125"/>
      <c r="Q23" s="125"/>
      <c r="R23" s="125"/>
    </row>
    <row r="24" spans="2:18" ht="18" customHeight="1">
      <c r="B24" s="123" t="s">
        <v>1</v>
      </c>
      <c r="C24" s="76"/>
      <c r="D24" s="76"/>
      <c r="E24" s="126" t="s">
        <v>157</v>
      </c>
      <c r="F24" s="76"/>
      <c r="G24" s="76"/>
      <c r="H24" s="76"/>
      <c r="I24" s="76"/>
      <c r="J24" s="123" t="s">
        <v>1</v>
      </c>
      <c r="K24" s="76"/>
      <c r="L24" s="76"/>
      <c r="M24" s="127" t="s">
        <v>158</v>
      </c>
      <c r="N24" s="128"/>
      <c r="O24" s="128"/>
      <c r="P24" s="128"/>
      <c r="Q24" s="128"/>
      <c r="R24" s="128"/>
    </row>
  </sheetData>
  <sheetProtection/>
  <mergeCells count="105">
    <mergeCell ref="A1:Q1"/>
    <mergeCell ref="P2:U2"/>
    <mergeCell ref="B4:T4"/>
    <mergeCell ref="C6:E6"/>
    <mergeCell ref="F6:G6"/>
    <mergeCell ref="H6:J6"/>
    <mergeCell ref="K6:M6"/>
    <mergeCell ref="N6:P6"/>
    <mergeCell ref="Q6:S6"/>
    <mergeCell ref="Q8:S8"/>
    <mergeCell ref="C7:E7"/>
    <mergeCell ref="F7:G7"/>
    <mergeCell ref="H7:J7"/>
    <mergeCell ref="K7:M7"/>
    <mergeCell ref="N7:P7"/>
    <mergeCell ref="F9:G9"/>
    <mergeCell ref="H9:J9"/>
    <mergeCell ref="K9:M9"/>
    <mergeCell ref="N9:P9"/>
    <mergeCell ref="Q7:S7"/>
    <mergeCell ref="C8:E8"/>
    <mergeCell ref="F8:G8"/>
    <mergeCell ref="H8:J8"/>
    <mergeCell ref="K8:M8"/>
    <mergeCell ref="N8:P8"/>
    <mergeCell ref="K11:M11"/>
    <mergeCell ref="N11:P11"/>
    <mergeCell ref="Q9:S9"/>
    <mergeCell ref="C10:E10"/>
    <mergeCell ref="F10:G10"/>
    <mergeCell ref="H10:J10"/>
    <mergeCell ref="K10:M10"/>
    <mergeCell ref="N10:P10"/>
    <mergeCell ref="Q10:S10"/>
    <mergeCell ref="C9:E9"/>
    <mergeCell ref="Q11:S11"/>
    <mergeCell ref="C12:E12"/>
    <mergeCell ref="F12:G12"/>
    <mergeCell ref="H12:J12"/>
    <mergeCell ref="K12:M12"/>
    <mergeCell ref="N12:P12"/>
    <mergeCell ref="Q12:S12"/>
    <mergeCell ref="C11:E11"/>
    <mergeCell ref="F11:G11"/>
    <mergeCell ref="H11:J11"/>
    <mergeCell ref="Q14:S14"/>
    <mergeCell ref="C13:E13"/>
    <mergeCell ref="F13:G13"/>
    <mergeCell ref="H13:J13"/>
    <mergeCell ref="K13:M13"/>
    <mergeCell ref="N13:P13"/>
    <mergeCell ref="F15:G15"/>
    <mergeCell ref="H15:J15"/>
    <mergeCell ref="K15:M15"/>
    <mergeCell ref="N15:P15"/>
    <mergeCell ref="Q13:S13"/>
    <mergeCell ref="C14:E14"/>
    <mergeCell ref="F14:G14"/>
    <mergeCell ref="H14:J14"/>
    <mergeCell ref="K14:M14"/>
    <mergeCell ref="N14:P14"/>
    <mergeCell ref="K17:M17"/>
    <mergeCell ref="N17:P17"/>
    <mergeCell ref="Q15:S15"/>
    <mergeCell ref="C16:E16"/>
    <mergeCell ref="F16:G16"/>
    <mergeCell ref="H16:J16"/>
    <mergeCell ref="K16:M16"/>
    <mergeCell ref="N16:P16"/>
    <mergeCell ref="Q16:S16"/>
    <mergeCell ref="C15:E15"/>
    <mergeCell ref="Q17:S17"/>
    <mergeCell ref="C18:E18"/>
    <mergeCell ref="F18:G18"/>
    <mergeCell ref="H18:J18"/>
    <mergeCell ref="K18:M18"/>
    <mergeCell ref="N18:P18"/>
    <mergeCell ref="Q18:S18"/>
    <mergeCell ref="C17:E17"/>
    <mergeCell ref="F17:G17"/>
    <mergeCell ref="H17:J17"/>
    <mergeCell ref="B19:D19"/>
    <mergeCell ref="E19:I19"/>
    <mergeCell ref="J19:L19"/>
    <mergeCell ref="M19:R19"/>
    <mergeCell ref="B20:D20"/>
    <mergeCell ref="E20:I20"/>
    <mergeCell ref="J20:L20"/>
    <mergeCell ref="M20:R20"/>
    <mergeCell ref="B21:D21"/>
    <mergeCell ref="E21:I21"/>
    <mergeCell ref="J21:L21"/>
    <mergeCell ref="M21:R21"/>
    <mergeCell ref="B22:D22"/>
    <mergeCell ref="E22:I22"/>
    <mergeCell ref="J22:L22"/>
    <mergeCell ref="M22:R22"/>
    <mergeCell ref="B23:D23"/>
    <mergeCell ref="E23:I23"/>
    <mergeCell ref="J23:L23"/>
    <mergeCell ref="M23:R23"/>
    <mergeCell ref="B24:D24"/>
    <mergeCell ref="E24:I24"/>
    <mergeCell ref="J24:L24"/>
    <mergeCell ref="M24:R24"/>
  </mergeCells>
  <printOptions/>
  <pageMargins left="0.3937007874015748" right="0.3937007874015748" top="0.3937007874015748" bottom="0.3937007874015748" header="0.3937007874015748" footer="0.3937007874015748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Литта</dc:creator>
  <cp:keywords/>
  <dc:description/>
  <cp:lastModifiedBy>Литта</cp:lastModifiedBy>
  <cp:lastPrinted>2017-04-04T12:03:03Z</cp:lastPrinted>
  <dcterms:created xsi:type="dcterms:W3CDTF">2016-01-28T08:37:55Z</dcterms:created>
  <dcterms:modified xsi:type="dcterms:W3CDTF">2017-05-11T10:08:49Z</dcterms:modified>
  <cp:category/>
  <cp:version/>
  <cp:contentType/>
  <cp:contentStatus/>
</cp:coreProperties>
</file>