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<sst xmlns="http://schemas.openxmlformats.org/spreadsheetml/2006/main" count="560" uniqueCount="324">
  <si>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</si>
  <si>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</si>
  <si>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</si>
  <si>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</si>
  <si>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</si>
  <si>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</si>
  <si>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</si>
  <si>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</si>
  <si>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</si>
  <si>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</si>
  <si>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</si>
  <si>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</si>
  <si>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</si>
  <si>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</si>
  <si>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</si>
  <si>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</si>
  <si>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</si>
  <si>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</si>
  <si>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</si>
  <si>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</si>
  <si>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</si>
  <si>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</si>
  <si>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</si>
  <si>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</si>
  <si>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</si>
  <si>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</si>
  <si>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</si>
  <si>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</si>
  <si>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</si>
  <si>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</si>
  <si>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</si>
  <si>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</si>
  <si>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</si>
  <si>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</si>
  <si>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</si>
  <si>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</si>
  <si>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</si>
  <si>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</si>
  <si>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</si>
  <si>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</si>
  <si>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</si>
  <si>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</si>
  <si>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</si>
  <si>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</si>
  <si>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</si>
  <si>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</si>
  <si>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</si>
  <si>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</si>
  <si>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</si>
  <si>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</si>
  <si>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</si>
  <si>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</si>
  <si>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</si>
  <si>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</si>
  <si>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</si>
  <si>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</si>
  <si>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</si>
  <si>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</si>
  <si>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</si>
  <si>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</si>
  <si>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</si>
  <si>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</si>
  <si>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</si>
  <si>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</si>
  <si>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</si>
  <si>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</si>
  <si>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</si>
  <si>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</si>
  <si>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</si>
  <si>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</si>
  <si>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</si>
  <si>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</si>
  <si>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</si>
  <si>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</si>
  <si>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</si>
  <si>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</si>
  <si>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</si>
  <si>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</si>
  <si>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</si>
  <si>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</si>
  <si>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</si>
  <si>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</si>
  <si>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</si>
  <si>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</si>
  <si>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</si>
  <si>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</si>
  <si>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</si>
  <si>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</si>
  <si>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</si>
  <si>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</si>
  <si>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</si>
  <si>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</si>
  <si>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</si>
  <si>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</si>
  <si>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</si>
  <si>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</si>
  <si>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</si>
  <si>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</si>
  <si>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</si>
  <si>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</si>
  <si>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</si>
  <si>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</si>
  <si>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</si>
  <si>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</si>
  <si>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</si>
  <si>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</si>
  <si>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</si>
  <si>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</si>
  <si>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</si>
  <si>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</si>
  <si>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</si>
  <si>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</si>
  <si>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</si>
  <si>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</si>
  <si>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</si>
  <si>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</si>
  <si>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</si>
  <si>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</si>
  <si>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</si>
  <si>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</si>
  <si>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</si>
  <si>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</si>
  <si>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</si>
  <si>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</si>
  <si>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</si>
  <si>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</si>
  <si>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</si>
  <si>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</si>
  <si>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</si>
  <si>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</si>
  <si>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</si>
  <si>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</si>
  <si>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</si>
  <si>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</si>
  <si>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</si>
  <si>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</si>
  <si>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</si>
  <si>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</si>
  <si>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</si>
  <si>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</si>
  <si>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</si>
  <si>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</si>
  <si>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</si>
  <si>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</si>
  <si>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</si>
  <si>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</si>
  <si>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</si>
  <si>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</si>
  <si>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</si>
  <si>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</si>
  <si>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</si>
  <si>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</si>
  <si>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</si>
  <si>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</si>
  <si>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</si>
  <si>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</si>
  <si>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</si>
  <si>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</si>
  <si>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</si>
  <si>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</si>
  <si>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</si>
  <si>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</si>
  <si>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</si>
  <si>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</si>
  <si>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</si>
  <si>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</si>
  <si>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</si>
  <si>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</si>
  <si>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</si>
  <si>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</si>
  <si>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</si>
  <si>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</si>
  <si>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</si>
  <si>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</si>
  <si>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</si>
  <si>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</si>
  <si>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</si>
  <si>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</si>
  <si>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</si>
  <si>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</si>
  <si>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</si>
  <si>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</si>
  <si>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</si>
  <si>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</si>
  <si>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</si>
  <si>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</si>
  <si>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</si>
  <si>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</si>
  <si>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</si>
  <si>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</si>
  <si>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</si>
  <si>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</si>
  <si>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</si>
  <si>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</si>
  <si>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</si>
  <si>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</si>
  <si>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</si>
  <si>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</si>
  <si>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</si>
  <si>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</si>
  <si>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</si>
  <si>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</si>
  <si>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</si>
  <si>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</si>
  <si>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</si>
  <si>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</si>
  <si>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</si>
  <si>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</si>
  <si>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</si>
  <si>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</si>
  <si>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</si>
  <si>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</si>
  <si>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</si>
  <si>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</si>
  <si>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</si>
  <si>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</si>
  <si>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</si>
  <si>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</si>
  <si>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</si>
  <si>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</si>
  <si>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</si>
  <si>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</si>
  <si>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</si>
  <si>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</si>
  <si>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</si>
  <si>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</si>
  <si>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</si>
  <si>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</si>
  <si>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</si>
  <si>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</si>
  <si>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</si>
  <si>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</si>
  <si>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</si>
  <si>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</si>
  <si>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</si>
  <si>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</si>
  <si>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</si>
  <si>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</si>
  <si>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</si>
  <si>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</si>
  <si>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</si>
  <si>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</si>
  <si>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</si>
  <si>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</si>
  <si>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</si>
  <si>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</si>
  <si>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</si>
  <si>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</si>
  <si>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</si>
  <si>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</si>
  <si>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</si>
  <si>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</si>
  <si>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</si>
  <si>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</si>
  <si>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</si>
  <si>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</si>
  <si>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</si>
  <si>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</si>
  <si>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</si>
  <si>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</si>
  <si>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</si>
  <si>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</si>
  <si>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</si>
  <si>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</si>
  <si>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</si>
  <si>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</si>
  <si>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</si>
  <si>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</si>
  <si>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</si>
  <si>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</si>
  <si>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</si>
  <si>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</si>
  <si>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</si>
  <si>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</si>
  <si>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</si>
  <si>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</si>
  <si>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</si>
  <si>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</si>
  <si>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</si>
  <si>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</si>
  <si>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</si>
  <si>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</si>
  <si>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</si>
  <si>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</si>
  <si>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</si>
  <si>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</si>
  <si>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</si>
  <si>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</si>
  <si>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</si>
  <si>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</si>
  <si>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</si>
  <si>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</si>
  <si>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</si>
  <si>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</si>
  <si>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</si>
  <si>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</si>
  <si>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</si>
  <si>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</si>
  <si>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</si>
  <si>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</si>
  <si>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</si>
  <si>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</si>
  <si>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</si>
  <si>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</si>
  <si>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</si>
  <si>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</si>
  <si>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</si>
  <si>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</si>
  <si>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</si>
  <si>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</si>
  <si>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</si>
  <si>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</si>
  <si>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</si>
  <si>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</si>
  <si>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</si>
  <si>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</si>
  <si>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</si>
  <si>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</si>
  <si>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</si>
  <si>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</si>
  <si>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</si>
  <si>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</si>
  <si>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000 0503 0000000000 853</t>
  </si>
  <si>
    <t>на 01 января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</si>
</sst>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right" vertical="top" wrapText="1"/>
      <protection/>
    </xf>
    <xf numFmtId="0" fontId="3" fillId="0" borderId="21" xfId="33" applyNumberFormat="1" applyFont="1" applyFill="1" applyBorder="1" applyAlignment="1">
      <alignment horizontal="right"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8" xfId="33" applyNumberFormat="1" applyFont="1" applyFill="1" applyBorder="1" applyAlignment="1">
      <alignment horizontal="center" vertical="center" wrapText="1" readingOrder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20" sqref="F20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2" t="s">
        <v>0</v>
      </c>
      <c r="C1" s="73"/>
      <c r="D1" s="73"/>
      <c r="E1" s="73"/>
      <c r="F1" s="73"/>
      <c r="G1" s="73"/>
      <c r="H1" s="73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2" t="s">
        <v>2</v>
      </c>
      <c r="H2" s="83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4" t="s">
        <v>190</v>
      </c>
      <c r="H3" s="85"/>
    </row>
    <row r="4" spans="2:8" ht="15">
      <c r="B4" s="86" t="s">
        <v>323</v>
      </c>
      <c r="C4" s="73"/>
      <c r="D4" s="73"/>
      <c r="E4" s="73"/>
      <c r="F4" s="2" t="s">
        <v>4</v>
      </c>
      <c r="G4" s="87">
        <v>42736</v>
      </c>
      <c r="H4" s="79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4" t="s">
        <v>268</v>
      </c>
      <c r="H5" s="75"/>
    </row>
    <row r="6" spans="2:8" ht="29.25" customHeight="1">
      <c r="B6" s="3" t="s">
        <v>7</v>
      </c>
      <c r="C6" s="76" t="s">
        <v>267</v>
      </c>
      <c r="D6" s="77"/>
      <c r="E6" s="77"/>
      <c r="F6" s="2" t="s">
        <v>8</v>
      </c>
      <c r="G6" s="78">
        <v>951</v>
      </c>
      <c r="H6" s="79"/>
    </row>
    <row r="7" spans="2:8" ht="33.75" customHeight="1">
      <c r="B7" s="80" t="s">
        <v>9</v>
      </c>
      <c r="C7" s="73"/>
      <c r="D7" s="81" t="s">
        <v>319</v>
      </c>
      <c r="E7" s="77"/>
      <c r="F7" s="2" t="s">
        <v>10</v>
      </c>
      <c r="G7" s="78">
        <v>60622423</v>
      </c>
      <c r="H7" s="79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88" t="s">
        <v>12</v>
      </c>
      <c r="H8" s="79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70" t="s">
        <v>14</v>
      </c>
      <c r="H9" s="71"/>
    </row>
    <row r="10" ht="0.75" customHeight="1"/>
    <row r="11" spans="2:8" ht="15" customHeight="1">
      <c r="B11" s="72" t="s">
        <v>15</v>
      </c>
      <c r="C11" s="73"/>
      <c r="D11" s="73"/>
      <c r="E11" s="73"/>
      <c r="F11" s="73"/>
      <c r="G11" s="73"/>
      <c r="H11" s="73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7">
        <f>E16+E56</f>
        <v>10450938</v>
      </c>
      <c r="F15" s="37">
        <f>F16+F56</f>
        <v>10529428.59</v>
      </c>
      <c r="G15" s="33">
        <f>F15-E15</f>
        <v>78490.58999999985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7">
        <f>E17+E22+E28+E31+E39+E42+E50+E47+E54</f>
        <v>6265300</v>
      </c>
      <c r="F16" s="37">
        <f>F17+F22+F28+F31+F39+F42+F50+F47+F54</f>
        <v>6349740.589999999</v>
      </c>
      <c r="G16" s="33">
        <f aca="true" t="shared" si="0" ref="G16:G68">F16-E16</f>
        <v>84440.58999999892</v>
      </c>
    </row>
    <row r="17" spans="2:7" ht="25.5">
      <c r="B17" s="13" t="s">
        <v>33</v>
      </c>
      <c r="C17" s="12" t="s">
        <v>29</v>
      </c>
      <c r="D17" s="14" t="s">
        <v>34</v>
      </c>
      <c r="E17" s="37">
        <f>E18</f>
        <v>2266300</v>
      </c>
      <c r="F17" s="37">
        <f>F18</f>
        <v>2270185.77</v>
      </c>
      <c r="G17" s="33">
        <f t="shared" si="0"/>
        <v>3885.7700000000186</v>
      </c>
    </row>
    <row r="18" spans="2:7" ht="15">
      <c r="B18" s="13" t="s">
        <v>35</v>
      </c>
      <c r="C18" s="12" t="s">
        <v>29</v>
      </c>
      <c r="D18" s="14" t="s">
        <v>36</v>
      </c>
      <c r="E18" s="34">
        <v>2266300</v>
      </c>
      <c r="F18" s="34">
        <f>F19+F20+F21</f>
        <v>2270185.77</v>
      </c>
      <c r="G18" s="36">
        <f t="shared" si="0"/>
        <v>3885.7700000000186</v>
      </c>
    </row>
    <row r="19" spans="2:7" ht="114.75">
      <c r="B19" s="13" t="s">
        <v>37</v>
      </c>
      <c r="C19" s="12" t="s">
        <v>29</v>
      </c>
      <c r="D19" s="14" t="s">
        <v>38</v>
      </c>
      <c r="E19" s="34">
        <v>2266300</v>
      </c>
      <c r="F19" s="34">
        <v>2235606.27</v>
      </c>
      <c r="G19" s="36">
        <f t="shared" si="0"/>
        <v>-30693.72999999998</v>
      </c>
    </row>
    <row r="20" spans="2:7" ht="167.25" customHeight="1">
      <c r="B20" s="13" t="s">
        <v>320</v>
      </c>
      <c r="C20" s="66">
        <v>10</v>
      </c>
      <c r="D20" s="14" t="s">
        <v>321</v>
      </c>
      <c r="E20" s="34"/>
      <c r="F20" s="34">
        <v>4667</v>
      </c>
      <c r="G20" s="36"/>
    </row>
    <row r="21" spans="2:7" ht="68.25" customHeight="1">
      <c r="B21" s="13" t="s">
        <v>284</v>
      </c>
      <c r="C21" s="45" t="s">
        <v>29</v>
      </c>
      <c r="D21" s="14" t="s">
        <v>283</v>
      </c>
      <c r="E21" s="34"/>
      <c r="F21" s="34">
        <v>29912.5</v>
      </c>
      <c r="G21" s="36">
        <f t="shared" si="0"/>
        <v>29912.5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7">
        <f>E23</f>
        <v>658100</v>
      </c>
      <c r="F22" s="37">
        <f>F23</f>
        <v>744786.17</v>
      </c>
      <c r="G22" s="33">
        <f t="shared" si="0"/>
        <v>86686.17000000004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4">
        <v>658100</v>
      </c>
      <c r="F23" s="34">
        <f>F24+F25+F26+F27</f>
        <v>744786.17</v>
      </c>
      <c r="G23" s="36">
        <f t="shared" si="0"/>
        <v>86686.17000000004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4">
        <v>658100</v>
      </c>
      <c r="F24" s="34">
        <v>254611.9</v>
      </c>
      <c r="G24" s="36">
        <f t="shared" si="0"/>
        <v>-403488.1</v>
      </c>
    </row>
    <row r="25" spans="2:7" ht="140.25">
      <c r="B25" s="13" t="s">
        <v>45</v>
      </c>
      <c r="C25" s="12" t="s">
        <v>29</v>
      </c>
      <c r="D25" s="14" t="s">
        <v>46</v>
      </c>
      <c r="E25" s="34">
        <v>4600</v>
      </c>
      <c r="F25" s="34">
        <v>3886.43</v>
      </c>
      <c r="G25" s="36">
        <f t="shared" si="0"/>
        <v>-713.5700000000002</v>
      </c>
    </row>
    <row r="26" spans="2:7" ht="114.75">
      <c r="B26" s="13" t="s">
        <v>47</v>
      </c>
      <c r="C26" s="12" t="s">
        <v>29</v>
      </c>
      <c r="D26" s="14" t="s">
        <v>48</v>
      </c>
      <c r="E26" s="34">
        <v>424100</v>
      </c>
      <c r="F26" s="34">
        <v>523999.21</v>
      </c>
      <c r="G26" s="36">
        <f t="shared" si="0"/>
        <v>99899.21000000002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5">
        <v>0</v>
      </c>
      <c r="F27" s="34">
        <v>-37711.37</v>
      </c>
      <c r="G27" s="36">
        <f t="shared" si="0"/>
        <v>-37711.37</v>
      </c>
    </row>
    <row r="28" spans="2:7" ht="25.5">
      <c r="B28" s="13" t="s">
        <v>51</v>
      </c>
      <c r="C28" s="12" t="s">
        <v>29</v>
      </c>
      <c r="D28" s="14" t="s">
        <v>52</v>
      </c>
      <c r="E28" s="37">
        <f>E29</f>
        <v>349000</v>
      </c>
      <c r="F28" s="40">
        <f>F30</f>
        <v>349036.24</v>
      </c>
      <c r="G28" s="33">
        <f t="shared" si="0"/>
        <v>36.23999999999069</v>
      </c>
    </row>
    <row r="29" spans="2:7" ht="25.5">
      <c r="B29" s="13" t="s">
        <v>53</v>
      </c>
      <c r="C29" s="12" t="s">
        <v>29</v>
      </c>
      <c r="D29" s="14" t="s">
        <v>54</v>
      </c>
      <c r="E29" s="34">
        <v>349000</v>
      </c>
      <c r="F29" s="39">
        <v>348699.95</v>
      </c>
      <c r="G29" s="36">
        <f t="shared" si="0"/>
        <v>-300.04999999998836</v>
      </c>
    </row>
    <row r="30" spans="2:7" ht="25.5">
      <c r="B30" s="13" t="s">
        <v>53</v>
      </c>
      <c r="C30" s="12" t="s">
        <v>29</v>
      </c>
      <c r="D30" s="14" t="s">
        <v>55</v>
      </c>
      <c r="E30" s="34">
        <v>349000</v>
      </c>
      <c r="F30" s="39">
        <v>349036.24</v>
      </c>
      <c r="G30" s="36">
        <f t="shared" si="0"/>
        <v>36.23999999999069</v>
      </c>
    </row>
    <row r="31" spans="2:7" ht="15">
      <c r="B31" s="13" t="s">
        <v>56</v>
      </c>
      <c r="C31" s="12" t="s">
        <v>29</v>
      </c>
      <c r="D31" s="14" t="s">
        <v>57</v>
      </c>
      <c r="E31" s="37">
        <f>E32+E34</f>
        <v>2790600</v>
      </c>
      <c r="F31" s="37">
        <f>F32+F34</f>
        <v>2790626.0100000002</v>
      </c>
      <c r="G31" s="33">
        <f t="shared" si="0"/>
        <v>26.010000000242144</v>
      </c>
    </row>
    <row r="32" spans="2:7" ht="25.5">
      <c r="B32" s="13" t="s">
        <v>58</v>
      </c>
      <c r="C32" s="12" t="s">
        <v>29</v>
      </c>
      <c r="D32" s="14" t="s">
        <v>59</v>
      </c>
      <c r="E32" s="34">
        <f>E33</f>
        <v>269200</v>
      </c>
      <c r="F32" s="34">
        <f>F33</f>
        <v>269251.62</v>
      </c>
      <c r="G32" s="36">
        <f t="shared" si="0"/>
        <v>51.61999999999534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4">
        <v>269200</v>
      </c>
      <c r="F33" s="34">
        <v>269251.62</v>
      </c>
      <c r="G33" s="36">
        <f t="shared" si="0"/>
        <v>51.61999999999534</v>
      </c>
    </row>
    <row r="34" spans="2:7" ht="15">
      <c r="B34" s="13" t="s">
        <v>62</v>
      </c>
      <c r="C34" s="12" t="s">
        <v>29</v>
      </c>
      <c r="D34" s="14" t="s">
        <v>63</v>
      </c>
      <c r="E34" s="34">
        <f>E35+E37</f>
        <v>2521400</v>
      </c>
      <c r="F34" s="34">
        <f>F36+F37</f>
        <v>2521374.39</v>
      </c>
      <c r="G34" s="36">
        <f t="shared" si="0"/>
        <v>-25.609999999869615</v>
      </c>
    </row>
    <row r="35" spans="2:7" ht="15">
      <c r="B35" s="13" t="s">
        <v>64</v>
      </c>
      <c r="C35" s="12" t="s">
        <v>29</v>
      </c>
      <c r="D35" s="14" t="s">
        <v>65</v>
      </c>
      <c r="E35" s="34">
        <f>E36</f>
        <v>832200</v>
      </c>
      <c r="F35" s="34">
        <f>F36</f>
        <v>832166.63</v>
      </c>
      <c r="G35" s="36">
        <f t="shared" si="0"/>
        <v>-33.36999999999534</v>
      </c>
    </row>
    <row r="36" spans="2:7" ht="51">
      <c r="B36" s="13" t="s">
        <v>66</v>
      </c>
      <c r="C36" s="12" t="s">
        <v>29</v>
      </c>
      <c r="D36" s="14" t="s">
        <v>67</v>
      </c>
      <c r="E36" s="34">
        <v>832200</v>
      </c>
      <c r="F36" s="34">
        <v>832166.63</v>
      </c>
      <c r="G36" s="36">
        <f t="shared" si="0"/>
        <v>-33.36999999999534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4">
        <v>1689200</v>
      </c>
      <c r="F37" s="34">
        <v>1689207.76</v>
      </c>
      <c r="G37" s="36">
        <f t="shared" si="0"/>
        <v>7.760000000009313</v>
      </c>
    </row>
    <row r="38" spans="2:7" ht="51">
      <c r="B38" s="13" t="s">
        <v>70</v>
      </c>
      <c r="C38" s="12" t="s">
        <v>29</v>
      </c>
      <c r="D38" s="14" t="s">
        <v>71</v>
      </c>
      <c r="E38" s="34">
        <v>1689200</v>
      </c>
      <c r="F38" s="34">
        <v>1689207.76</v>
      </c>
      <c r="G38" s="36">
        <f t="shared" si="0"/>
        <v>7.760000000009313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7">
        <f>E40</f>
        <v>18200</v>
      </c>
      <c r="F39" s="37">
        <f>F40</f>
        <v>18220</v>
      </c>
      <c r="G39" s="33">
        <f t="shared" si="0"/>
        <v>20</v>
      </c>
    </row>
    <row r="40" spans="2:7" ht="76.5">
      <c r="B40" s="13" t="s">
        <v>74</v>
      </c>
      <c r="C40" s="12" t="s">
        <v>29</v>
      </c>
      <c r="D40" s="14" t="s">
        <v>75</v>
      </c>
      <c r="E40" s="34">
        <v>18200</v>
      </c>
      <c r="F40" s="34">
        <f>F41</f>
        <v>18220</v>
      </c>
      <c r="G40" s="36">
        <f>G41</f>
        <v>20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4">
        <v>18200</v>
      </c>
      <c r="F41" s="34">
        <v>18220</v>
      </c>
      <c r="G41" s="36">
        <f t="shared" si="0"/>
        <v>20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7">
        <f>E43</f>
        <v>170400</v>
      </c>
      <c r="F42" s="37">
        <f>F43</f>
        <v>164129.64</v>
      </c>
      <c r="G42" s="33">
        <f t="shared" si="0"/>
        <v>-6270.359999999986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4">
        <f>E44</f>
        <v>170400</v>
      </c>
      <c r="F43" s="34">
        <f>F44</f>
        <v>164129.64</v>
      </c>
      <c r="G43" s="36">
        <f t="shared" si="0"/>
        <v>-6270.359999999986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4">
        <v>170400</v>
      </c>
      <c r="F44" s="34">
        <f>F45</f>
        <v>164129.64</v>
      </c>
      <c r="G44" s="36">
        <f t="shared" si="0"/>
        <v>-6270.359999999986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4">
        <v>170400</v>
      </c>
      <c r="F45" s="34">
        <v>164129.64</v>
      </c>
      <c r="G45" s="36">
        <f t="shared" si="0"/>
        <v>-6270.359999999986</v>
      </c>
    </row>
    <row r="46" spans="2:7" ht="50.25" customHeight="1">
      <c r="B46" s="13" t="s">
        <v>275</v>
      </c>
      <c r="C46" s="45" t="s">
        <v>29</v>
      </c>
      <c r="D46" s="14" t="s">
        <v>279</v>
      </c>
      <c r="E46" s="37">
        <f>E47</f>
        <v>7300</v>
      </c>
      <c r="F46" s="37">
        <f>F47</f>
        <v>7356.76</v>
      </c>
      <c r="G46" s="36">
        <f t="shared" si="0"/>
        <v>56.76000000000022</v>
      </c>
    </row>
    <row r="47" spans="2:7" ht="27" customHeight="1">
      <c r="B47" s="13" t="s">
        <v>276</v>
      </c>
      <c r="C47" s="45" t="s">
        <v>29</v>
      </c>
      <c r="D47" s="14" t="s">
        <v>280</v>
      </c>
      <c r="E47" s="34">
        <v>7300</v>
      </c>
      <c r="F47" s="34">
        <v>7356.76</v>
      </c>
      <c r="G47" s="36">
        <f t="shared" si="0"/>
        <v>56.76000000000022</v>
      </c>
    </row>
    <row r="48" spans="2:7" ht="25.5" customHeight="1">
      <c r="B48" s="13" t="s">
        <v>277</v>
      </c>
      <c r="C48" s="45" t="s">
        <v>29</v>
      </c>
      <c r="D48" s="14" t="s">
        <v>281</v>
      </c>
      <c r="E48" s="34">
        <v>7300</v>
      </c>
      <c r="F48" s="34">
        <v>7356.76</v>
      </c>
      <c r="G48" s="36">
        <f t="shared" si="0"/>
        <v>56.76000000000022</v>
      </c>
    </row>
    <row r="49" spans="2:7" ht="21" customHeight="1">
      <c r="B49" s="13" t="s">
        <v>278</v>
      </c>
      <c r="C49" s="45" t="s">
        <v>29</v>
      </c>
      <c r="D49" s="14" t="s">
        <v>282</v>
      </c>
      <c r="E49" s="34">
        <v>7300</v>
      </c>
      <c r="F49" s="34">
        <v>7356.76</v>
      </c>
      <c r="G49" s="36">
        <f t="shared" si="0"/>
        <v>56.76000000000022</v>
      </c>
    </row>
    <row r="50" spans="2:7" ht="25.5">
      <c r="B50" s="13" t="s">
        <v>86</v>
      </c>
      <c r="C50" s="12" t="s">
        <v>29</v>
      </c>
      <c r="D50" s="14" t="s">
        <v>87</v>
      </c>
      <c r="E50" s="37">
        <f>E51</f>
        <v>5400</v>
      </c>
      <c r="F50" s="38">
        <f>F51</f>
        <v>5400</v>
      </c>
      <c r="G50" s="33">
        <f t="shared" si="0"/>
        <v>0</v>
      </c>
    </row>
    <row r="51" spans="2:7" ht="63.75">
      <c r="B51" s="13" t="s">
        <v>88</v>
      </c>
      <c r="C51" s="12" t="s">
        <v>29</v>
      </c>
      <c r="D51" s="14" t="s">
        <v>89</v>
      </c>
      <c r="E51" s="34">
        <v>5400</v>
      </c>
      <c r="F51" s="35">
        <f>F52</f>
        <v>5400</v>
      </c>
      <c r="G51" s="36">
        <f t="shared" si="0"/>
        <v>0</v>
      </c>
    </row>
    <row r="52" spans="2:7" ht="76.5">
      <c r="B52" s="13" t="s">
        <v>90</v>
      </c>
      <c r="C52" s="12" t="s">
        <v>29</v>
      </c>
      <c r="D52" s="14" t="s">
        <v>91</v>
      </c>
      <c r="E52" s="34">
        <v>5400</v>
      </c>
      <c r="F52" s="35">
        <v>5400</v>
      </c>
      <c r="G52" s="36">
        <f t="shared" si="0"/>
        <v>0</v>
      </c>
    </row>
    <row r="53" spans="2:7" ht="25.5">
      <c r="B53" s="13" t="s">
        <v>269</v>
      </c>
      <c r="C53" s="45"/>
      <c r="D53" s="14" t="s">
        <v>272</v>
      </c>
      <c r="E53" s="37">
        <f>E54</f>
        <v>0</v>
      </c>
      <c r="F53" s="37">
        <f>F54</f>
        <v>0</v>
      </c>
      <c r="G53" s="36">
        <f t="shared" si="0"/>
        <v>0</v>
      </c>
    </row>
    <row r="54" spans="2:7" ht="15">
      <c r="B54" s="13" t="s">
        <v>270</v>
      </c>
      <c r="C54" s="45"/>
      <c r="D54" s="14" t="s">
        <v>273</v>
      </c>
      <c r="E54" s="34">
        <v>0</v>
      </c>
      <c r="F54" s="35">
        <v>0</v>
      </c>
      <c r="G54" s="36">
        <f t="shared" si="0"/>
        <v>0</v>
      </c>
    </row>
    <row r="55" spans="2:7" ht="38.25">
      <c r="B55" s="13" t="s">
        <v>271</v>
      </c>
      <c r="C55" s="45"/>
      <c r="D55" s="14" t="s">
        <v>274</v>
      </c>
      <c r="E55" s="34">
        <v>0</v>
      </c>
      <c r="F55" s="35">
        <v>0</v>
      </c>
      <c r="G55" s="36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7">
        <f>E57</f>
        <v>4185638</v>
      </c>
      <c r="F56" s="37">
        <f>F57</f>
        <v>4179688</v>
      </c>
      <c r="G56" s="33">
        <f t="shared" si="0"/>
        <v>-5950</v>
      </c>
    </row>
    <row r="57" spans="2:7" ht="63.75">
      <c r="B57" s="13" t="s">
        <v>94</v>
      </c>
      <c r="C57" s="12" t="s">
        <v>29</v>
      </c>
      <c r="D57" s="14" t="s">
        <v>95</v>
      </c>
      <c r="E57" s="34">
        <f>E58+E61+E66</f>
        <v>4185638</v>
      </c>
      <c r="F57" s="37">
        <f>F58+F62+F64+F66</f>
        <v>4179688</v>
      </c>
      <c r="G57" s="36">
        <f t="shared" si="0"/>
        <v>-5950</v>
      </c>
    </row>
    <row r="58" spans="2:7" ht="25.5">
      <c r="B58" s="13" t="s">
        <v>188</v>
      </c>
      <c r="C58" s="12" t="s">
        <v>29</v>
      </c>
      <c r="D58" s="14" t="s">
        <v>96</v>
      </c>
      <c r="E58" s="34">
        <f>E59</f>
        <v>3131300</v>
      </c>
      <c r="F58" s="34">
        <f>F59</f>
        <v>3131300</v>
      </c>
      <c r="G58" s="36">
        <f t="shared" si="0"/>
        <v>0</v>
      </c>
    </row>
    <row r="59" spans="2:7" ht="25.5">
      <c r="B59" s="13" t="s">
        <v>97</v>
      </c>
      <c r="C59" s="12" t="s">
        <v>29</v>
      </c>
      <c r="D59" s="14" t="s">
        <v>98</v>
      </c>
      <c r="E59" s="34">
        <v>3131300</v>
      </c>
      <c r="F59" s="34">
        <f>F60</f>
        <v>3131300</v>
      </c>
      <c r="G59" s="36">
        <f t="shared" si="0"/>
        <v>0</v>
      </c>
    </row>
    <row r="60" spans="2:7" ht="38.25">
      <c r="B60" s="13" t="s">
        <v>99</v>
      </c>
      <c r="C60" s="12" t="s">
        <v>29</v>
      </c>
      <c r="D60" s="14" t="s">
        <v>100</v>
      </c>
      <c r="E60" s="34">
        <v>3131300</v>
      </c>
      <c r="F60" s="34">
        <v>3131300</v>
      </c>
      <c r="G60" s="36">
        <f t="shared" si="0"/>
        <v>0</v>
      </c>
    </row>
    <row r="61" spans="2:7" ht="25.5">
      <c r="B61" s="13" t="s">
        <v>189</v>
      </c>
      <c r="C61" s="12" t="s">
        <v>29</v>
      </c>
      <c r="D61" s="14" t="s">
        <v>101</v>
      </c>
      <c r="E61" s="34">
        <v>175000</v>
      </c>
      <c r="F61" s="39">
        <f>F62+F64</f>
        <v>175000</v>
      </c>
      <c r="G61" s="36">
        <f t="shared" si="0"/>
        <v>0</v>
      </c>
    </row>
    <row r="62" spans="2:7" ht="63.75">
      <c r="B62" s="13" t="s">
        <v>102</v>
      </c>
      <c r="C62" s="12" t="s">
        <v>29</v>
      </c>
      <c r="D62" s="14" t="s">
        <v>103</v>
      </c>
      <c r="E62" s="34">
        <v>174800</v>
      </c>
      <c r="F62" s="39">
        <v>174800</v>
      </c>
      <c r="G62" s="36">
        <f t="shared" si="0"/>
        <v>0</v>
      </c>
    </row>
    <row r="63" spans="2:7" ht="63.75">
      <c r="B63" s="13" t="s">
        <v>104</v>
      </c>
      <c r="C63" s="12" t="s">
        <v>29</v>
      </c>
      <c r="D63" s="14" t="s">
        <v>105</v>
      </c>
      <c r="E63" s="34">
        <v>174800</v>
      </c>
      <c r="F63" s="39">
        <v>174800</v>
      </c>
      <c r="G63" s="36">
        <f t="shared" si="0"/>
        <v>0</v>
      </c>
    </row>
    <row r="64" spans="2:7" ht="51">
      <c r="B64" s="13" t="s">
        <v>106</v>
      </c>
      <c r="C64" s="12" t="s">
        <v>29</v>
      </c>
      <c r="D64" s="14" t="s">
        <v>107</v>
      </c>
      <c r="E64" s="34">
        <f>E65</f>
        <v>200</v>
      </c>
      <c r="F64" s="39">
        <f>F65</f>
        <v>200</v>
      </c>
      <c r="G64" s="36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4">
        <v>200</v>
      </c>
      <c r="F65" s="39">
        <v>200</v>
      </c>
      <c r="G65" s="36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4">
        <f>E67</f>
        <v>879338</v>
      </c>
      <c r="F66" s="35">
        <f>F67</f>
        <v>873388</v>
      </c>
      <c r="G66" s="36">
        <f t="shared" si="0"/>
        <v>-5950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4">
        <v>879338</v>
      </c>
      <c r="F67" s="35">
        <f>F68</f>
        <v>873388</v>
      </c>
      <c r="G67" s="36">
        <f t="shared" si="0"/>
        <v>-5950</v>
      </c>
    </row>
    <row r="68" spans="2:7" ht="89.25">
      <c r="B68" s="13" t="s">
        <v>114</v>
      </c>
      <c r="C68" s="12" t="s">
        <v>29</v>
      </c>
      <c r="D68" s="14" t="s">
        <v>115</v>
      </c>
      <c r="E68" s="34">
        <v>879338</v>
      </c>
      <c r="F68" s="35">
        <v>873388</v>
      </c>
      <c r="G68" s="36">
        <f t="shared" si="0"/>
        <v>-5950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98" sqref="J98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12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4:18" ht="15" customHeight="1">
      <c r="N2" s="113" t="s">
        <v>116</v>
      </c>
      <c r="O2" s="73"/>
      <c r="P2" s="73"/>
      <c r="Q2" s="73"/>
      <c r="R2" s="73"/>
    </row>
    <row r="3" ht="0" customHeight="1" hidden="1"/>
    <row r="4" spans="2:17" ht="14.25" customHeight="1" thickBot="1">
      <c r="B4" s="72" t="s">
        <v>117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ht="0" customHeight="1" hidden="1"/>
    <row r="6" spans="2:16" ht="36" customHeight="1" thickBot="1" thickTop="1">
      <c r="B6" s="114" t="s">
        <v>16</v>
      </c>
      <c r="C6" s="115"/>
      <c r="D6" s="116" t="s">
        <v>17</v>
      </c>
      <c r="E6" s="115"/>
      <c r="F6" s="116" t="s">
        <v>118</v>
      </c>
      <c r="G6" s="115"/>
      <c r="H6" s="116" t="s">
        <v>19</v>
      </c>
      <c r="I6" s="115"/>
      <c r="J6" s="116" t="s">
        <v>20</v>
      </c>
      <c r="K6" s="106"/>
      <c r="L6" s="115"/>
      <c r="M6" s="105" t="s">
        <v>21</v>
      </c>
      <c r="N6" s="106"/>
      <c r="O6" s="106"/>
      <c r="P6" s="107"/>
    </row>
    <row r="7" spans="2:16" ht="15" customHeight="1" thickBot="1" thickTop="1">
      <c r="B7" s="109" t="s">
        <v>22</v>
      </c>
      <c r="C7" s="110"/>
      <c r="D7" s="111" t="s">
        <v>23</v>
      </c>
      <c r="E7" s="110"/>
      <c r="F7" s="111" t="s">
        <v>24</v>
      </c>
      <c r="G7" s="110"/>
      <c r="H7" s="111" t="s">
        <v>25</v>
      </c>
      <c r="I7" s="110"/>
      <c r="J7" s="111" t="s">
        <v>26</v>
      </c>
      <c r="K7" s="103"/>
      <c r="L7" s="110"/>
      <c r="M7" s="102" t="s">
        <v>27</v>
      </c>
      <c r="N7" s="103"/>
      <c r="O7" s="103"/>
      <c r="P7" s="104"/>
    </row>
    <row r="8" spans="2:16" ht="24.75" customHeight="1" thickTop="1">
      <c r="B8" s="108" t="s">
        <v>119</v>
      </c>
      <c r="C8" s="90"/>
      <c r="D8" s="89" t="s">
        <v>120</v>
      </c>
      <c r="E8" s="90"/>
      <c r="F8" s="89" t="s">
        <v>30</v>
      </c>
      <c r="G8" s="90"/>
      <c r="H8" s="58">
        <f>H9+H44+H51+H56+H68+H82+H89+H93</f>
        <v>10701538</v>
      </c>
      <c r="I8" s="20"/>
      <c r="J8" s="23">
        <f>J9+J44+J51+J56+J68+J82+J89+J93+J35</f>
        <v>9653221.84</v>
      </c>
      <c r="K8" s="21"/>
      <c r="L8" s="22"/>
      <c r="M8" s="95">
        <f aca="true" t="shared" si="0" ref="M8:M14">J8-H8</f>
        <v>-1048316.1600000001</v>
      </c>
      <c r="N8" s="96"/>
      <c r="O8" s="96"/>
      <c r="P8" s="90"/>
    </row>
    <row r="9" spans="2:16" ht="24.75" customHeight="1">
      <c r="B9" s="52" t="s">
        <v>121</v>
      </c>
      <c r="C9" s="46"/>
      <c r="D9" s="91"/>
      <c r="E9" s="92"/>
      <c r="F9" s="17" t="s">
        <v>197</v>
      </c>
      <c r="G9" s="46"/>
      <c r="H9" s="57">
        <f>H10+H15+H30+H32+H35</f>
        <v>4635500</v>
      </c>
      <c r="I9" s="59"/>
      <c r="J9" s="57">
        <f>J10+J15</f>
        <v>4304381.45</v>
      </c>
      <c r="K9" s="53"/>
      <c r="L9" s="54"/>
      <c r="M9" s="93">
        <f t="shared" si="0"/>
        <v>-331118.5499999998</v>
      </c>
      <c r="N9" s="94"/>
      <c r="O9" s="94"/>
      <c r="P9" s="46"/>
    </row>
    <row r="10" spans="2:16" ht="51" customHeight="1">
      <c r="B10" s="52" t="s">
        <v>295</v>
      </c>
      <c r="C10" s="46"/>
      <c r="D10" s="89" t="s">
        <v>120</v>
      </c>
      <c r="E10" s="90"/>
      <c r="F10" s="17" t="s">
        <v>299</v>
      </c>
      <c r="G10" s="46"/>
      <c r="H10" s="57">
        <f>H11</f>
        <v>773100</v>
      </c>
      <c r="I10" s="59"/>
      <c r="J10" s="57">
        <f>J11</f>
        <v>772768.61</v>
      </c>
      <c r="K10" s="53"/>
      <c r="L10" s="54"/>
      <c r="M10" s="95">
        <f t="shared" si="0"/>
        <v>-331.39000000001397</v>
      </c>
      <c r="N10" s="96"/>
      <c r="O10" s="96"/>
      <c r="P10" s="90"/>
    </row>
    <row r="11" spans="2:16" ht="24.75" customHeight="1">
      <c r="B11" s="55" t="s">
        <v>296</v>
      </c>
      <c r="C11" s="46"/>
      <c r="D11" s="89" t="s">
        <v>120</v>
      </c>
      <c r="E11" s="90"/>
      <c r="F11" s="17" t="s">
        <v>300</v>
      </c>
      <c r="G11" s="46"/>
      <c r="H11" s="58">
        <f>H12+H13+H14</f>
        <v>773100</v>
      </c>
      <c r="I11" s="59"/>
      <c r="J11" s="58">
        <f>J12+J13+J14</f>
        <v>772768.61</v>
      </c>
      <c r="K11" s="53"/>
      <c r="L11" s="54"/>
      <c r="M11" s="95">
        <f t="shared" si="0"/>
        <v>-331.39000000001397</v>
      </c>
      <c r="N11" s="96"/>
      <c r="O11" s="96"/>
      <c r="P11" s="90"/>
    </row>
    <row r="12" spans="2:16" ht="24.75" customHeight="1">
      <c r="B12" s="55" t="s">
        <v>297</v>
      </c>
      <c r="C12" s="46"/>
      <c r="D12" s="89" t="s">
        <v>120</v>
      </c>
      <c r="E12" s="90"/>
      <c r="F12" s="17" t="s">
        <v>301</v>
      </c>
      <c r="G12" s="46"/>
      <c r="H12" s="58">
        <v>556800</v>
      </c>
      <c r="I12" s="59"/>
      <c r="J12" s="58">
        <v>556723.04</v>
      </c>
      <c r="K12" s="53"/>
      <c r="L12" s="54"/>
      <c r="M12" s="95">
        <f t="shared" si="0"/>
        <v>-76.95999999996275</v>
      </c>
      <c r="N12" s="96"/>
      <c r="O12" s="96"/>
      <c r="P12" s="90"/>
    </row>
    <row r="13" spans="2:16" ht="24.75" customHeight="1">
      <c r="B13" s="55" t="s">
        <v>298</v>
      </c>
      <c r="C13" s="46"/>
      <c r="D13" s="89" t="s">
        <v>120</v>
      </c>
      <c r="E13" s="90"/>
      <c r="F13" s="17" t="s">
        <v>302</v>
      </c>
      <c r="G13" s="46"/>
      <c r="H13" s="58">
        <v>49200</v>
      </c>
      <c r="I13" s="59"/>
      <c r="J13" s="58">
        <v>49123.2</v>
      </c>
      <c r="K13" s="53"/>
      <c r="L13" s="54"/>
      <c r="M13" s="95">
        <f t="shared" si="0"/>
        <v>-76.80000000000291</v>
      </c>
      <c r="N13" s="96"/>
      <c r="O13" s="96"/>
      <c r="P13" s="90"/>
    </row>
    <row r="14" spans="2:16" ht="24.75" customHeight="1">
      <c r="B14" s="55" t="s">
        <v>303</v>
      </c>
      <c r="C14" s="46"/>
      <c r="D14" s="89" t="s">
        <v>120</v>
      </c>
      <c r="E14" s="90"/>
      <c r="F14" s="17" t="s">
        <v>304</v>
      </c>
      <c r="G14" s="46"/>
      <c r="H14" s="58">
        <v>167100</v>
      </c>
      <c r="I14" s="59"/>
      <c r="J14" s="58">
        <v>166922.37</v>
      </c>
      <c r="K14" s="53"/>
      <c r="L14" s="54"/>
      <c r="M14" s="95">
        <f t="shared" si="0"/>
        <v>-177.63000000000466</v>
      </c>
      <c r="N14" s="96"/>
      <c r="O14" s="96"/>
      <c r="P14" s="90"/>
    </row>
    <row r="15" spans="2:16" ht="91.5" customHeight="1">
      <c r="B15" s="15" t="s">
        <v>125</v>
      </c>
      <c r="C15" s="16"/>
      <c r="D15" s="89" t="s">
        <v>120</v>
      </c>
      <c r="E15" s="90"/>
      <c r="F15" s="17" t="s">
        <v>198</v>
      </c>
      <c r="G15" s="16"/>
      <c r="H15" s="57">
        <f>H16+H21+H24</f>
        <v>3407900</v>
      </c>
      <c r="I15" s="60"/>
      <c r="J15" s="57">
        <f>J16+J21+J24+J29</f>
        <v>3531612.84</v>
      </c>
      <c r="K15" s="30"/>
      <c r="L15" s="31"/>
      <c r="M15" s="97">
        <f>J10-H15</f>
        <v>-2635131.39</v>
      </c>
      <c r="N15" s="98"/>
      <c r="O15" s="98"/>
      <c r="P15" s="99"/>
    </row>
    <row r="16" spans="2:16" ht="105.75" customHeight="1">
      <c r="B16" s="15" t="s">
        <v>122</v>
      </c>
      <c r="C16" s="16"/>
      <c r="D16" s="89" t="s">
        <v>120</v>
      </c>
      <c r="E16" s="90"/>
      <c r="F16" s="17" t="s">
        <v>199</v>
      </c>
      <c r="G16" s="16"/>
      <c r="H16" s="57">
        <f>H17</f>
        <v>2866200</v>
      </c>
      <c r="I16" s="60"/>
      <c r="J16" s="57">
        <f>J17</f>
        <v>2850965.37</v>
      </c>
      <c r="K16" s="30"/>
      <c r="L16" s="31"/>
      <c r="M16" s="97">
        <f aca="true" t="shared" si="1" ref="M16:M84">J16-H16</f>
        <v>-15234.629999999888</v>
      </c>
      <c r="N16" s="98"/>
      <c r="O16" s="98"/>
      <c r="P16" s="99"/>
    </row>
    <row r="17" spans="2:16" ht="38.25" customHeight="1">
      <c r="B17" s="15" t="s">
        <v>123</v>
      </c>
      <c r="C17" s="16"/>
      <c r="D17" s="89" t="s">
        <v>120</v>
      </c>
      <c r="E17" s="90"/>
      <c r="F17" s="17" t="s">
        <v>200</v>
      </c>
      <c r="G17" s="16"/>
      <c r="H17" s="58">
        <f>H18+H19+H20</f>
        <v>2866200</v>
      </c>
      <c r="I17" s="61"/>
      <c r="J17" s="58">
        <f>J18+J19+J20</f>
        <v>2850965.37</v>
      </c>
      <c r="K17" s="24"/>
      <c r="L17" s="25"/>
      <c r="M17" s="95">
        <f t="shared" si="1"/>
        <v>-15234.629999999888</v>
      </c>
      <c r="N17" s="96"/>
      <c r="O17" s="96"/>
      <c r="P17" s="90"/>
    </row>
    <row r="18" spans="2:16" ht="40.5" customHeight="1">
      <c r="B18" s="15" t="s">
        <v>191</v>
      </c>
      <c r="C18" s="16"/>
      <c r="D18" s="89" t="s">
        <v>120</v>
      </c>
      <c r="E18" s="90"/>
      <c r="F18" s="17" t="s">
        <v>201</v>
      </c>
      <c r="G18" s="16"/>
      <c r="H18" s="58">
        <v>2048800</v>
      </c>
      <c r="I18" s="61"/>
      <c r="J18" s="58">
        <v>2048779.08</v>
      </c>
      <c r="K18" s="24"/>
      <c r="L18" s="25"/>
      <c r="M18" s="95">
        <f t="shared" si="1"/>
        <v>-20.919999999925494</v>
      </c>
      <c r="N18" s="96"/>
      <c r="O18" s="96"/>
      <c r="P18" s="90"/>
    </row>
    <row r="19" spans="2:16" ht="62.25" customHeight="1">
      <c r="B19" s="15" t="s">
        <v>124</v>
      </c>
      <c r="C19" s="16"/>
      <c r="D19" s="89" t="s">
        <v>120</v>
      </c>
      <c r="E19" s="90"/>
      <c r="F19" s="17" t="s">
        <v>202</v>
      </c>
      <c r="G19" s="16"/>
      <c r="H19" s="58">
        <v>202600</v>
      </c>
      <c r="I19" s="61"/>
      <c r="J19" s="62">
        <v>193503.2</v>
      </c>
      <c r="K19" s="24"/>
      <c r="L19" s="25"/>
      <c r="M19" s="95">
        <f t="shared" si="1"/>
        <v>-9096.799999999988</v>
      </c>
      <c r="N19" s="96"/>
      <c r="O19" s="96"/>
      <c r="P19" s="90"/>
    </row>
    <row r="20" spans="2:16" ht="75" customHeight="1">
      <c r="B20" s="15" t="s">
        <v>192</v>
      </c>
      <c r="C20" s="16"/>
      <c r="D20" s="89" t="s">
        <v>120</v>
      </c>
      <c r="E20" s="90"/>
      <c r="F20" s="17" t="s">
        <v>203</v>
      </c>
      <c r="G20" s="16"/>
      <c r="H20" s="58">
        <v>614800</v>
      </c>
      <c r="I20" s="61"/>
      <c r="J20" s="62">
        <v>608683.09</v>
      </c>
      <c r="K20" s="24"/>
      <c r="L20" s="25"/>
      <c r="M20" s="95">
        <f t="shared" si="1"/>
        <v>-6116.910000000033</v>
      </c>
      <c r="N20" s="96"/>
      <c r="O20" s="96"/>
      <c r="P20" s="90"/>
    </row>
    <row r="21" spans="2:16" ht="48.75" customHeight="1">
      <c r="B21" s="15" t="s">
        <v>193</v>
      </c>
      <c r="C21" s="16"/>
      <c r="D21" s="89" t="s">
        <v>120</v>
      </c>
      <c r="E21" s="90"/>
      <c r="F21" s="17" t="s">
        <v>204</v>
      </c>
      <c r="G21" s="16"/>
      <c r="H21" s="57">
        <f>H22</f>
        <v>541700</v>
      </c>
      <c r="I21" s="60"/>
      <c r="J21" s="57">
        <f>J22</f>
        <v>474365.17</v>
      </c>
      <c r="K21" s="30"/>
      <c r="L21" s="31"/>
      <c r="M21" s="97">
        <f t="shared" si="1"/>
        <v>-67334.83000000002</v>
      </c>
      <c r="N21" s="98"/>
      <c r="O21" s="98"/>
      <c r="P21" s="99"/>
    </row>
    <row r="22" spans="2:16" ht="48" customHeight="1">
      <c r="B22" s="15" t="s">
        <v>126</v>
      </c>
      <c r="C22" s="16"/>
      <c r="D22" s="89" t="s">
        <v>120</v>
      </c>
      <c r="E22" s="90"/>
      <c r="F22" s="17" t="s">
        <v>205</v>
      </c>
      <c r="G22" s="16"/>
      <c r="H22" s="58">
        <f>H23</f>
        <v>541700</v>
      </c>
      <c r="I22" s="60"/>
      <c r="J22" s="58">
        <f>J23</f>
        <v>474365.17</v>
      </c>
      <c r="K22" s="30"/>
      <c r="L22" s="31"/>
      <c r="M22" s="97">
        <f t="shared" si="1"/>
        <v>-67334.83000000002</v>
      </c>
      <c r="N22" s="98"/>
      <c r="O22" s="98"/>
      <c r="P22" s="99"/>
    </row>
    <row r="23" spans="2:16" ht="51.75" customHeight="1">
      <c r="B23" s="15" t="s">
        <v>127</v>
      </c>
      <c r="C23" s="16"/>
      <c r="D23" s="89" t="s">
        <v>120</v>
      </c>
      <c r="E23" s="90"/>
      <c r="F23" s="17" t="s">
        <v>206</v>
      </c>
      <c r="G23" s="16"/>
      <c r="H23" s="58">
        <v>541700</v>
      </c>
      <c r="I23" s="60"/>
      <c r="J23" s="58">
        <v>474365.17</v>
      </c>
      <c r="K23" s="30"/>
      <c r="L23" s="31"/>
      <c r="M23" s="97">
        <f t="shared" si="1"/>
        <v>-67334.83000000002</v>
      </c>
      <c r="N23" s="98"/>
      <c r="O23" s="98"/>
      <c r="P23" s="99"/>
    </row>
    <row r="24" spans="2:16" ht="19.5" customHeight="1">
      <c r="B24" s="52" t="s">
        <v>128</v>
      </c>
      <c r="C24" s="16"/>
      <c r="D24" s="89" t="s">
        <v>120</v>
      </c>
      <c r="E24" s="90"/>
      <c r="F24" s="17" t="s">
        <v>207</v>
      </c>
      <c r="G24" s="16"/>
      <c r="H24" s="57">
        <f>H25</f>
        <v>0</v>
      </c>
      <c r="I24" s="60"/>
      <c r="J24" s="63">
        <f>J25</f>
        <v>0</v>
      </c>
      <c r="K24" s="50"/>
      <c r="L24" s="51"/>
      <c r="M24" s="97">
        <f t="shared" si="1"/>
        <v>0</v>
      </c>
      <c r="N24" s="98"/>
      <c r="O24" s="98"/>
      <c r="P24" s="99"/>
    </row>
    <row r="25" spans="2:16" ht="26.25" customHeight="1">
      <c r="B25" s="52" t="s">
        <v>129</v>
      </c>
      <c r="C25" s="16"/>
      <c r="D25" s="89" t="s">
        <v>120</v>
      </c>
      <c r="E25" s="90"/>
      <c r="F25" s="17" t="s">
        <v>208</v>
      </c>
      <c r="G25" s="16"/>
      <c r="H25" s="58">
        <f>H26+H27+H28</f>
        <v>0</v>
      </c>
      <c r="I25" s="61"/>
      <c r="J25" s="64">
        <f>J26+J27+J28</f>
        <v>0</v>
      </c>
      <c r="K25" s="48"/>
      <c r="L25" s="46"/>
      <c r="M25" s="95">
        <f t="shared" si="1"/>
        <v>0</v>
      </c>
      <c r="N25" s="96"/>
      <c r="O25" s="96"/>
      <c r="P25" s="90"/>
    </row>
    <row r="26" spans="2:16" ht="26.25" customHeight="1">
      <c r="B26" s="52" t="s">
        <v>130</v>
      </c>
      <c r="C26" s="16"/>
      <c r="D26" s="89" t="s">
        <v>120</v>
      </c>
      <c r="E26" s="90"/>
      <c r="F26" s="17" t="s">
        <v>209</v>
      </c>
      <c r="G26" s="16"/>
      <c r="H26" s="58">
        <v>0</v>
      </c>
      <c r="I26" s="61"/>
      <c r="J26" s="64">
        <v>0</v>
      </c>
      <c r="K26" s="48"/>
      <c r="L26" s="46"/>
      <c r="M26" s="95">
        <f t="shared" si="1"/>
        <v>0</v>
      </c>
      <c r="N26" s="96"/>
      <c r="O26" s="96"/>
      <c r="P26" s="90"/>
    </row>
    <row r="27" spans="2:16" ht="20.25" customHeight="1">
      <c r="B27" s="52" t="s">
        <v>131</v>
      </c>
      <c r="C27" s="16"/>
      <c r="D27" s="89" t="s">
        <v>120</v>
      </c>
      <c r="E27" s="90"/>
      <c r="F27" s="17" t="s">
        <v>210</v>
      </c>
      <c r="G27" s="16"/>
      <c r="H27" s="58">
        <v>0</v>
      </c>
      <c r="I27" s="61"/>
      <c r="J27" s="64">
        <v>0</v>
      </c>
      <c r="K27" s="48"/>
      <c r="L27" s="46"/>
      <c r="M27" s="95">
        <f t="shared" si="1"/>
        <v>0</v>
      </c>
      <c r="N27" s="96"/>
      <c r="O27" s="96"/>
      <c r="P27" s="90"/>
    </row>
    <row r="28" spans="2:16" ht="12" customHeight="1">
      <c r="B28" s="52" t="s">
        <v>132</v>
      </c>
      <c r="C28" s="16"/>
      <c r="D28" s="89" t="s">
        <v>120</v>
      </c>
      <c r="E28" s="90"/>
      <c r="F28" s="17" t="s">
        <v>211</v>
      </c>
      <c r="G28" s="16"/>
      <c r="H28" s="58">
        <v>0</v>
      </c>
      <c r="I28" s="61"/>
      <c r="J28" s="64"/>
      <c r="K28" s="48"/>
      <c r="L28" s="46"/>
      <c r="M28" s="95">
        <f t="shared" si="1"/>
        <v>0</v>
      </c>
      <c r="N28" s="96"/>
      <c r="O28" s="96"/>
      <c r="P28" s="90"/>
    </row>
    <row r="29" spans="2:16" ht="28.5" customHeight="1">
      <c r="B29" s="15" t="s">
        <v>194</v>
      </c>
      <c r="C29" s="16"/>
      <c r="D29" s="89" t="s">
        <v>120</v>
      </c>
      <c r="E29" s="90"/>
      <c r="F29" s="17" t="s">
        <v>212</v>
      </c>
      <c r="G29" s="16"/>
      <c r="H29" s="57">
        <f>H30</f>
        <v>280700</v>
      </c>
      <c r="I29" s="60"/>
      <c r="J29" s="63">
        <f>J30</f>
        <v>206282.3</v>
      </c>
      <c r="K29" s="30"/>
      <c r="L29" s="31"/>
      <c r="M29" s="97">
        <f t="shared" si="1"/>
        <v>-74417.70000000001</v>
      </c>
      <c r="N29" s="98"/>
      <c r="O29" s="98"/>
      <c r="P29" s="99"/>
    </row>
    <row r="30" spans="2:16" ht="15.75" customHeight="1">
      <c r="B30" s="15" t="s">
        <v>128</v>
      </c>
      <c r="C30" s="16"/>
      <c r="D30" s="89" t="s">
        <v>120</v>
      </c>
      <c r="E30" s="90"/>
      <c r="F30" s="17" t="s">
        <v>213</v>
      </c>
      <c r="G30" s="16"/>
      <c r="H30" s="58">
        <f>H31</f>
        <v>280700</v>
      </c>
      <c r="I30" s="61"/>
      <c r="J30" s="64">
        <f>J31</f>
        <v>206282.3</v>
      </c>
      <c r="K30" s="24"/>
      <c r="L30" s="25"/>
      <c r="M30" s="95">
        <f t="shared" si="1"/>
        <v>-74417.70000000001</v>
      </c>
      <c r="N30" s="96"/>
      <c r="O30" s="96"/>
      <c r="P30" s="90"/>
    </row>
    <row r="31" spans="2:16" ht="15.75" customHeight="1">
      <c r="B31" s="15" t="s">
        <v>195</v>
      </c>
      <c r="C31" s="16"/>
      <c r="D31" s="89" t="s">
        <v>120</v>
      </c>
      <c r="E31" s="90"/>
      <c r="F31" s="17" t="s">
        <v>214</v>
      </c>
      <c r="G31" s="16"/>
      <c r="H31" s="58">
        <v>280700</v>
      </c>
      <c r="I31" s="61"/>
      <c r="J31" s="64">
        <v>206282.3</v>
      </c>
      <c r="K31" s="24"/>
      <c r="L31" s="25"/>
      <c r="M31" s="95">
        <f t="shared" si="1"/>
        <v>-74417.70000000001</v>
      </c>
      <c r="N31" s="96"/>
      <c r="O31" s="96"/>
      <c r="P31" s="90"/>
    </row>
    <row r="32" spans="2:16" ht="12.75" customHeight="1">
      <c r="B32" s="15" t="s">
        <v>133</v>
      </c>
      <c r="C32" s="16"/>
      <c r="D32" s="89" t="s">
        <v>120</v>
      </c>
      <c r="E32" s="90"/>
      <c r="F32" s="17" t="s">
        <v>215</v>
      </c>
      <c r="G32" s="16"/>
      <c r="H32" s="57">
        <v>5000</v>
      </c>
      <c r="I32" s="60"/>
      <c r="J32" s="57">
        <f>J33</f>
        <v>0</v>
      </c>
      <c r="K32" s="30"/>
      <c r="L32" s="31"/>
      <c r="M32" s="97">
        <f t="shared" si="1"/>
        <v>-5000</v>
      </c>
      <c r="N32" s="98"/>
      <c r="O32" s="98"/>
      <c r="P32" s="99"/>
    </row>
    <row r="33" spans="2:16" ht="12.75" customHeight="1">
      <c r="B33" s="15" t="s">
        <v>128</v>
      </c>
      <c r="C33" s="16"/>
      <c r="D33" s="89" t="s">
        <v>120</v>
      </c>
      <c r="E33" s="90"/>
      <c r="F33" s="17" t="s">
        <v>216</v>
      </c>
      <c r="G33" s="16"/>
      <c r="H33" s="58">
        <f>H34</f>
        <v>5000</v>
      </c>
      <c r="I33" s="61"/>
      <c r="J33" s="58">
        <f>J34</f>
        <v>0</v>
      </c>
      <c r="K33" s="24"/>
      <c r="L33" s="25"/>
      <c r="M33" s="95">
        <f t="shared" si="1"/>
        <v>-5000</v>
      </c>
      <c r="N33" s="96"/>
      <c r="O33" s="96"/>
      <c r="P33" s="90"/>
    </row>
    <row r="34" spans="2:16" ht="12.75" customHeight="1">
      <c r="B34" s="15" t="s">
        <v>134</v>
      </c>
      <c r="C34" s="16"/>
      <c r="D34" s="89" t="s">
        <v>120</v>
      </c>
      <c r="E34" s="90"/>
      <c r="F34" s="17" t="s">
        <v>217</v>
      </c>
      <c r="G34" s="16"/>
      <c r="H34" s="58">
        <v>5000</v>
      </c>
      <c r="I34" s="61"/>
      <c r="J34" s="64">
        <v>0</v>
      </c>
      <c r="K34" s="24"/>
      <c r="L34" s="25"/>
      <c r="M34" s="95">
        <f t="shared" si="1"/>
        <v>-5000</v>
      </c>
      <c r="N34" s="96"/>
      <c r="O34" s="96"/>
      <c r="P34" s="90"/>
    </row>
    <row r="35" spans="2:16" ht="12" customHeight="1">
      <c r="B35" s="15" t="s">
        <v>135</v>
      </c>
      <c r="C35" s="16"/>
      <c r="D35" s="89" t="s">
        <v>120</v>
      </c>
      <c r="E35" s="90"/>
      <c r="F35" s="17" t="s">
        <v>218</v>
      </c>
      <c r="G35" s="16"/>
      <c r="H35" s="57">
        <f>H36+H39</f>
        <v>168800</v>
      </c>
      <c r="I35" s="60"/>
      <c r="J35" s="63">
        <f>J36+J39</f>
        <v>150405.69999999998</v>
      </c>
      <c r="K35" s="30"/>
      <c r="L35" s="31"/>
      <c r="M35" s="97">
        <f t="shared" si="1"/>
        <v>-18394.300000000017</v>
      </c>
      <c r="N35" s="98"/>
      <c r="O35" s="98"/>
      <c r="P35" s="99"/>
    </row>
    <row r="36" spans="2:16" ht="12.75" customHeight="1">
      <c r="B36" s="15" t="s">
        <v>193</v>
      </c>
      <c r="C36" s="16"/>
      <c r="D36" s="89" t="s">
        <v>120</v>
      </c>
      <c r="E36" s="90"/>
      <c r="F36" s="17" t="s">
        <v>219</v>
      </c>
      <c r="G36" s="16"/>
      <c r="H36" s="58">
        <f>H37</f>
        <v>151000</v>
      </c>
      <c r="I36" s="61"/>
      <c r="J36" s="64">
        <f>J37</f>
        <v>135185.4</v>
      </c>
      <c r="K36" s="24"/>
      <c r="L36" s="25"/>
      <c r="M36" s="95">
        <f t="shared" si="1"/>
        <v>-15814.600000000006</v>
      </c>
      <c r="N36" s="96"/>
      <c r="O36" s="96"/>
      <c r="P36" s="90"/>
    </row>
    <row r="37" spans="2:16" ht="12.75" customHeight="1">
      <c r="B37" s="15" t="s">
        <v>126</v>
      </c>
      <c r="C37" s="16"/>
      <c r="D37" s="89" t="s">
        <v>120</v>
      </c>
      <c r="E37" s="90"/>
      <c r="F37" s="17" t="s">
        <v>220</v>
      </c>
      <c r="G37" s="16"/>
      <c r="H37" s="58">
        <f>H38</f>
        <v>151000</v>
      </c>
      <c r="I37" s="61"/>
      <c r="J37" s="64">
        <f>J38</f>
        <v>135185.4</v>
      </c>
      <c r="K37" s="24"/>
      <c r="L37" s="25"/>
      <c r="M37" s="95">
        <f t="shared" si="1"/>
        <v>-15814.600000000006</v>
      </c>
      <c r="N37" s="96"/>
      <c r="O37" s="96"/>
      <c r="P37" s="90"/>
    </row>
    <row r="38" spans="2:16" ht="12.75" customHeight="1">
      <c r="B38" s="15" t="s">
        <v>127</v>
      </c>
      <c r="C38" s="16"/>
      <c r="D38" s="89" t="s">
        <v>120</v>
      </c>
      <c r="E38" s="90"/>
      <c r="F38" s="17" t="s">
        <v>221</v>
      </c>
      <c r="G38" s="16"/>
      <c r="H38" s="58">
        <v>151000</v>
      </c>
      <c r="I38" s="61"/>
      <c r="J38" s="64">
        <v>135185.4</v>
      </c>
      <c r="K38" s="24"/>
      <c r="L38" s="25"/>
      <c r="M38" s="95">
        <f t="shared" si="1"/>
        <v>-15814.600000000006</v>
      </c>
      <c r="N38" s="96"/>
      <c r="O38" s="96"/>
      <c r="P38" s="90"/>
    </row>
    <row r="39" spans="2:16" ht="20.25" customHeight="1">
      <c r="B39" s="15" t="s">
        <v>128</v>
      </c>
      <c r="C39" s="16"/>
      <c r="D39" s="89" t="s">
        <v>120</v>
      </c>
      <c r="E39" s="90"/>
      <c r="F39" s="17" t="s">
        <v>222</v>
      </c>
      <c r="G39" s="16"/>
      <c r="H39" s="57">
        <f>H40</f>
        <v>17800</v>
      </c>
      <c r="I39" s="60"/>
      <c r="J39" s="63">
        <f>J40</f>
        <v>15220.3</v>
      </c>
      <c r="K39" s="30"/>
      <c r="L39" s="31"/>
      <c r="M39" s="97">
        <f t="shared" si="1"/>
        <v>-2579.7000000000007</v>
      </c>
      <c r="N39" s="98"/>
      <c r="O39" s="98"/>
      <c r="P39" s="99"/>
    </row>
    <row r="40" spans="2:16" ht="22.5" customHeight="1">
      <c r="B40" s="15" t="s">
        <v>129</v>
      </c>
      <c r="C40" s="16"/>
      <c r="D40" s="89" t="s">
        <v>120</v>
      </c>
      <c r="E40" s="90"/>
      <c r="F40" s="17" t="s">
        <v>223</v>
      </c>
      <c r="G40" s="16"/>
      <c r="H40" s="58">
        <f>H43+H41+H42</f>
        <v>17800</v>
      </c>
      <c r="I40" s="61"/>
      <c r="J40" s="64">
        <f>J43+J42</f>
        <v>15220.3</v>
      </c>
      <c r="K40" s="24"/>
      <c r="L40" s="25"/>
      <c r="M40" s="95">
        <f t="shared" si="1"/>
        <v>-2579.7000000000007</v>
      </c>
      <c r="N40" s="96"/>
      <c r="O40" s="96"/>
      <c r="P40" s="90"/>
    </row>
    <row r="41" spans="2:16" ht="22.5" customHeight="1">
      <c r="B41" s="52" t="s">
        <v>132</v>
      </c>
      <c r="C41" s="16"/>
      <c r="D41" s="89" t="s">
        <v>120</v>
      </c>
      <c r="E41" s="90"/>
      <c r="F41" s="17" t="s">
        <v>307</v>
      </c>
      <c r="G41" s="16"/>
      <c r="H41" s="58">
        <v>900</v>
      </c>
      <c r="I41" s="61"/>
      <c r="J41" s="64">
        <v>0</v>
      </c>
      <c r="K41" s="48"/>
      <c r="L41" s="46"/>
      <c r="M41" s="95">
        <f>J41-H41</f>
        <v>-900</v>
      </c>
      <c r="N41" s="96"/>
      <c r="O41" s="96"/>
      <c r="P41" s="90"/>
    </row>
    <row r="42" spans="2:16" ht="22.5" customHeight="1">
      <c r="B42" s="52" t="s">
        <v>132</v>
      </c>
      <c r="C42" s="16"/>
      <c r="D42" s="89" t="s">
        <v>305</v>
      </c>
      <c r="E42" s="90"/>
      <c r="F42" s="17" t="s">
        <v>318</v>
      </c>
      <c r="G42" s="16"/>
      <c r="H42" s="58">
        <v>4300</v>
      </c>
      <c r="I42" s="61"/>
      <c r="J42" s="64">
        <v>4220.3</v>
      </c>
      <c r="K42" s="48"/>
      <c r="L42" s="46"/>
      <c r="M42" s="95">
        <f>J42-H42</f>
        <v>-79.69999999999982</v>
      </c>
      <c r="N42" s="96"/>
      <c r="O42" s="96"/>
      <c r="P42" s="90"/>
    </row>
    <row r="43" spans="2:16" ht="15.75" customHeight="1">
      <c r="B43" s="15" t="s">
        <v>132</v>
      </c>
      <c r="C43" s="16"/>
      <c r="F43" s="17" t="s">
        <v>224</v>
      </c>
      <c r="G43" s="16"/>
      <c r="H43" s="58">
        <v>12600</v>
      </c>
      <c r="I43" s="61"/>
      <c r="J43" s="64">
        <v>11000</v>
      </c>
      <c r="K43" s="24"/>
      <c r="L43" s="25"/>
      <c r="M43" s="95">
        <f t="shared" si="1"/>
        <v>-1600</v>
      </c>
      <c r="N43" s="96"/>
      <c r="O43" s="96"/>
      <c r="P43" s="90"/>
    </row>
    <row r="44" spans="2:16" ht="16.5" customHeight="1">
      <c r="B44" s="15" t="s">
        <v>136</v>
      </c>
      <c r="C44" s="16"/>
      <c r="D44" s="89" t="s">
        <v>120</v>
      </c>
      <c r="E44" s="90"/>
      <c r="F44" s="17" t="s">
        <v>225</v>
      </c>
      <c r="G44" s="16"/>
      <c r="H44" s="57">
        <f>H45</f>
        <v>174800</v>
      </c>
      <c r="I44" s="60"/>
      <c r="J44" s="63">
        <f>J45</f>
        <v>174800</v>
      </c>
      <c r="K44" s="30"/>
      <c r="L44" s="31"/>
      <c r="M44" s="97">
        <f t="shared" si="1"/>
        <v>0</v>
      </c>
      <c r="N44" s="98"/>
      <c r="O44" s="98"/>
      <c r="P44" s="99"/>
    </row>
    <row r="45" spans="2:16" ht="27" customHeight="1">
      <c r="B45" s="15" t="s">
        <v>137</v>
      </c>
      <c r="C45" s="16"/>
      <c r="D45" s="89" t="s">
        <v>120</v>
      </c>
      <c r="E45" s="90"/>
      <c r="F45" s="17" t="s">
        <v>226</v>
      </c>
      <c r="G45" s="16"/>
      <c r="H45" s="58">
        <f>H46</f>
        <v>174800</v>
      </c>
      <c r="I45" s="61"/>
      <c r="J45" s="64">
        <f>J46</f>
        <v>174800</v>
      </c>
      <c r="K45" s="24"/>
      <c r="L45" s="25"/>
      <c r="M45" s="95">
        <f t="shared" si="1"/>
        <v>0</v>
      </c>
      <c r="N45" s="96"/>
      <c r="O45" s="96"/>
      <c r="P45" s="90"/>
    </row>
    <row r="46" spans="2:16" ht="105.75" customHeight="1">
      <c r="B46" s="15" t="s">
        <v>122</v>
      </c>
      <c r="C46" s="16"/>
      <c r="D46" s="89" t="s">
        <v>120</v>
      </c>
      <c r="E46" s="90"/>
      <c r="F46" s="17" t="s">
        <v>227</v>
      </c>
      <c r="G46" s="16"/>
      <c r="H46" s="58">
        <f>H47</f>
        <v>174800</v>
      </c>
      <c r="I46" s="61"/>
      <c r="J46" s="64">
        <f>J47</f>
        <v>174800</v>
      </c>
      <c r="K46" s="24"/>
      <c r="L46" s="25"/>
      <c r="M46" s="95">
        <f t="shared" si="1"/>
        <v>0</v>
      </c>
      <c r="N46" s="96"/>
      <c r="O46" s="96"/>
      <c r="P46" s="90"/>
    </row>
    <row r="47" spans="2:16" ht="37.5" customHeight="1">
      <c r="B47" s="15" t="s">
        <v>123</v>
      </c>
      <c r="C47" s="16"/>
      <c r="D47" s="89" t="s">
        <v>120</v>
      </c>
      <c r="E47" s="90"/>
      <c r="F47" s="17" t="s">
        <v>228</v>
      </c>
      <c r="G47" s="16"/>
      <c r="H47" s="58">
        <f>H48+H49+H50</f>
        <v>174800</v>
      </c>
      <c r="I47" s="61"/>
      <c r="J47" s="64">
        <f>J48+J49+J50</f>
        <v>174800</v>
      </c>
      <c r="K47" s="24"/>
      <c r="L47" s="25"/>
      <c r="M47" s="95">
        <f t="shared" si="1"/>
        <v>0</v>
      </c>
      <c r="N47" s="96"/>
      <c r="O47" s="96"/>
      <c r="P47" s="90"/>
    </row>
    <row r="48" spans="2:16" ht="37.5" customHeight="1">
      <c r="B48" s="15" t="s">
        <v>191</v>
      </c>
      <c r="C48" s="16"/>
      <c r="D48" s="89" t="s">
        <v>120</v>
      </c>
      <c r="E48" s="90"/>
      <c r="F48" s="17" t="s">
        <v>229</v>
      </c>
      <c r="G48" s="16"/>
      <c r="H48" s="58">
        <v>134195.63</v>
      </c>
      <c r="I48" s="61"/>
      <c r="J48" s="64">
        <v>134195.63</v>
      </c>
      <c r="K48" s="24"/>
      <c r="L48" s="25"/>
      <c r="M48" s="95">
        <f t="shared" si="1"/>
        <v>0</v>
      </c>
      <c r="N48" s="96"/>
      <c r="O48" s="96"/>
      <c r="P48" s="90"/>
    </row>
    <row r="49" spans="2:16" ht="68.25" customHeight="1">
      <c r="B49" s="15" t="s">
        <v>192</v>
      </c>
      <c r="C49" s="16"/>
      <c r="D49" s="89" t="s">
        <v>120</v>
      </c>
      <c r="E49" s="90"/>
      <c r="F49" s="17" t="s">
        <v>230</v>
      </c>
      <c r="G49" s="16"/>
      <c r="H49" s="58">
        <v>39604.37</v>
      </c>
      <c r="I49" s="61"/>
      <c r="J49" s="64">
        <v>39604.37</v>
      </c>
      <c r="K49" s="24"/>
      <c r="L49" s="25"/>
      <c r="M49" s="95">
        <f t="shared" si="1"/>
        <v>0</v>
      </c>
      <c r="N49" s="96"/>
      <c r="O49" s="96"/>
      <c r="P49" s="90"/>
    </row>
    <row r="50" spans="2:16" ht="50.25" customHeight="1">
      <c r="B50" s="55" t="s">
        <v>308</v>
      </c>
      <c r="C50" s="16"/>
      <c r="D50" s="89" t="s">
        <v>305</v>
      </c>
      <c r="E50" s="90"/>
      <c r="F50" s="56" t="s">
        <v>309</v>
      </c>
      <c r="G50" s="16"/>
      <c r="H50" s="58">
        <v>1000</v>
      </c>
      <c r="I50" s="61"/>
      <c r="J50" s="64">
        <v>1000</v>
      </c>
      <c r="K50" s="48"/>
      <c r="L50" s="46"/>
      <c r="M50" s="95">
        <f>J50-H50</f>
        <v>0</v>
      </c>
      <c r="N50" s="96"/>
      <c r="O50" s="96"/>
      <c r="P50" s="90"/>
    </row>
    <row r="51" spans="2:16" ht="38.25" customHeight="1">
      <c r="B51" s="15" t="s">
        <v>138</v>
      </c>
      <c r="C51" s="16"/>
      <c r="D51" s="89" t="s">
        <v>120</v>
      </c>
      <c r="E51" s="90"/>
      <c r="F51" s="17" t="s">
        <v>231</v>
      </c>
      <c r="G51" s="16"/>
      <c r="H51" s="57">
        <f>H52</f>
        <v>85500</v>
      </c>
      <c r="I51" s="60"/>
      <c r="J51" s="63">
        <f>J52</f>
        <v>84947.49</v>
      </c>
      <c r="K51" s="30"/>
      <c r="L51" s="31"/>
      <c r="M51" s="97">
        <f t="shared" si="1"/>
        <v>-552.5099999999948</v>
      </c>
      <c r="N51" s="98"/>
      <c r="O51" s="98"/>
      <c r="P51" s="99"/>
    </row>
    <row r="52" spans="2:16" ht="50.25" customHeight="1">
      <c r="B52" s="15" t="s">
        <v>139</v>
      </c>
      <c r="C52" s="16"/>
      <c r="D52" s="89" t="s">
        <v>120</v>
      </c>
      <c r="E52" s="90"/>
      <c r="F52" s="17" t="s">
        <v>232</v>
      </c>
      <c r="G52" s="16"/>
      <c r="H52" s="58">
        <f>H53</f>
        <v>85500</v>
      </c>
      <c r="I52" s="61"/>
      <c r="J52" s="58">
        <f>J53</f>
        <v>84947.49</v>
      </c>
      <c r="K52" s="24"/>
      <c r="L52" s="25"/>
      <c r="M52" s="95">
        <f t="shared" si="1"/>
        <v>-552.5099999999948</v>
      </c>
      <c r="N52" s="96"/>
      <c r="O52" s="96"/>
      <c r="P52" s="90"/>
    </row>
    <row r="53" spans="2:16" ht="48" customHeight="1">
      <c r="B53" s="15" t="s">
        <v>193</v>
      </c>
      <c r="C53" s="16"/>
      <c r="D53" s="89" t="s">
        <v>120</v>
      </c>
      <c r="E53" s="90"/>
      <c r="F53" s="17" t="s">
        <v>233</v>
      </c>
      <c r="G53" s="16"/>
      <c r="H53" s="58">
        <f>H54</f>
        <v>85500</v>
      </c>
      <c r="I53" s="61"/>
      <c r="J53" s="64">
        <f>J54</f>
        <v>84947.49</v>
      </c>
      <c r="K53" s="24"/>
      <c r="L53" s="25"/>
      <c r="M53" s="95">
        <f t="shared" si="1"/>
        <v>-552.5099999999948</v>
      </c>
      <c r="N53" s="96"/>
      <c r="O53" s="96"/>
      <c r="P53" s="90"/>
    </row>
    <row r="54" spans="2:16" ht="48.75" customHeight="1">
      <c r="B54" s="15" t="s">
        <v>126</v>
      </c>
      <c r="C54" s="16"/>
      <c r="D54" s="89" t="s">
        <v>120</v>
      </c>
      <c r="E54" s="90"/>
      <c r="F54" s="17" t="s">
        <v>234</v>
      </c>
      <c r="G54" s="16"/>
      <c r="H54" s="58">
        <f>H55</f>
        <v>85500</v>
      </c>
      <c r="I54" s="61"/>
      <c r="J54" s="64">
        <f>J55</f>
        <v>84947.49</v>
      </c>
      <c r="K54" s="24"/>
      <c r="L54" s="25"/>
      <c r="M54" s="95">
        <f t="shared" si="1"/>
        <v>-552.5099999999948</v>
      </c>
      <c r="N54" s="96"/>
      <c r="O54" s="96"/>
      <c r="P54" s="90"/>
    </row>
    <row r="55" spans="2:16" ht="48" customHeight="1">
      <c r="B55" s="15" t="s">
        <v>127</v>
      </c>
      <c r="C55" s="16"/>
      <c r="D55" s="89" t="s">
        <v>120</v>
      </c>
      <c r="E55" s="90"/>
      <c r="F55" s="17" t="s">
        <v>235</v>
      </c>
      <c r="G55" s="16"/>
      <c r="H55" s="58">
        <v>85500</v>
      </c>
      <c r="I55" s="61"/>
      <c r="J55" s="64">
        <v>84947.49</v>
      </c>
      <c r="K55" s="24"/>
      <c r="L55" s="25"/>
      <c r="M55" s="95">
        <f t="shared" si="1"/>
        <v>-552.5099999999948</v>
      </c>
      <c r="N55" s="96"/>
      <c r="O55" s="96"/>
      <c r="P55" s="90"/>
    </row>
    <row r="56" spans="2:16" ht="20.25" customHeight="1">
      <c r="B56" s="15" t="s">
        <v>140</v>
      </c>
      <c r="C56" s="16"/>
      <c r="D56" s="89" t="s">
        <v>120</v>
      </c>
      <c r="E56" s="90"/>
      <c r="F56" s="17" t="s">
        <v>236</v>
      </c>
      <c r="G56" s="16"/>
      <c r="H56" s="57">
        <f>H57+H60+H65</f>
        <v>1084000</v>
      </c>
      <c r="I56" s="60"/>
      <c r="J56" s="57">
        <f>J57+J60+J65</f>
        <v>1063690.17</v>
      </c>
      <c r="K56" s="30"/>
      <c r="L56" s="31"/>
      <c r="M56" s="97">
        <f t="shared" si="1"/>
        <v>-20309.830000000075</v>
      </c>
      <c r="N56" s="98"/>
      <c r="O56" s="98"/>
      <c r="P56" s="99"/>
    </row>
    <row r="57" spans="2:16" ht="19.5" customHeight="1">
      <c r="B57" s="15" t="s">
        <v>141</v>
      </c>
      <c r="C57" s="16"/>
      <c r="D57" s="89" t="s">
        <v>120</v>
      </c>
      <c r="E57" s="90"/>
      <c r="F57" s="17" t="s">
        <v>237</v>
      </c>
      <c r="G57" s="16"/>
      <c r="H57" s="57">
        <f>H58</f>
        <v>16200</v>
      </c>
      <c r="I57" s="60"/>
      <c r="J57" s="57">
        <f>J58</f>
        <v>16200</v>
      </c>
      <c r="K57" s="30"/>
      <c r="L57" s="31"/>
      <c r="M57" s="97">
        <f t="shared" si="1"/>
        <v>0</v>
      </c>
      <c r="N57" s="98"/>
      <c r="O57" s="98"/>
      <c r="P57" s="99"/>
    </row>
    <row r="58" spans="2:16" ht="18.75" customHeight="1">
      <c r="B58" s="15" t="s">
        <v>142</v>
      </c>
      <c r="C58" s="16"/>
      <c r="D58" s="89" t="s">
        <v>120</v>
      </c>
      <c r="E58" s="90"/>
      <c r="F58" s="17" t="s">
        <v>238</v>
      </c>
      <c r="G58" s="16"/>
      <c r="H58" s="58">
        <f>H59</f>
        <v>16200</v>
      </c>
      <c r="I58" s="61"/>
      <c r="J58" s="58">
        <f>J59</f>
        <v>16200</v>
      </c>
      <c r="K58" s="24"/>
      <c r="L58" s="25"/>
      <c r="M58" s="95">
        <f t="shared" si="1"/>
        <v>0</v>
      </c>
      <c r="N58" s="96"/>
      <c r="O58" s="96"/>
      <c r="P58" s="90"/>
    </row>
    <row r="59" spans="2:16" ht="26.25" customHeight="1">
      <c r="B59" s="15" t="s">
        <v>110</v>
      </c>
      <c r="C59" s="16"/>
      <c r="D59" s="89" t="s">
        <v>120</v>
      </c>
      <c r="E59" s="90"/>
      <c r="F59" s="17" t="s">
        <v>239</v>
      </c>
      <c r="G59" s="16"/>
      <c r="H59" s="58">
        <v>16200</v>
      </c>
      <c r="I59" s="61"/>
      <c r="J59" s="58">
        <v>16200</v>
      </c>
      <c r="K59" s="24"/>
      <c r="L59" s="25"/>
      <c r="M59" s="95">
        <f t="shared" si="1"/>
        <v>0</v>
      </c>
      <c r="N59" s="96"/>
      <c r="O59" s="96"/>
      <c r="P59" s="90"/>
    </row>
    <row r="60" spans="2:16" ht="26.25" customHeight="1">
      <c r="B60" s="15" t="s">
        <v>143</v>
      </c>
      <c r="C60" s="16"/>
      <c r="D60" s="89" t="s">
        <v>120</v>
      </c>
      <c r="E60" s="90"/>
      <c r="F60" s="17" t="s">
        <v>240</v>
      </c>
      <c r="G60" s="16"/>
      <c r="H60" s="57">
        <f>H61+H64</f>
        <v>975200</v>
      </c>
      <c r="I60" s="60"/>
      <c r="J60" s="65">
        <f>J61+J64</f>
        <v>954890.17</v>
      </c>
      <c r="K60" s="30"/>
      <c r="L60" s="31"/>
      <c r="M60" s="97">
        <f t="shared" si="1"/>
        <v>-20309.829999999958</v>
      </c>
      <c r="N60" s="98"/>
      <c r="O60" s="98"/>
      <c r="P60" s="99"/>
    </row>
    <row r="61" spans="2:16" ht="48" customHeight="1">
      <c r="B61" s="15" t="s">
        <v>193</v>
      </c>
      <c r="C61" s="16"/>
      <c r="D61" s="89" t="s">
        <v>120</v>
      </c>
      <c r="E61" s="90"/>
      <c r="F61" s="17" t="s">
        <v>241</v>
      </c>
      <c r="G61" s="16"/>
      <c r="H61" s="58">
        <f>H62</f>
        <v>966300</v>
      </c>
      <c r="I61" s="61"/>
      <c r="J61" s="62">
        <f>J62</f>
        <v>946546.17</v>
      </c>
      <c r="K61" s="24"/>
      <c r="L61" s="25"/>
      <c r="M61" s="95">
        <f t="shared" si="1"/>
        <v>-19753.829999999958</v>
      </c>
      <c r="N61" s="96"/>
      <c r="O61" s="96"/>
      <c r="P61" s="90"/>
    </row>
    <row r="62" spans="2:16" ht="49.5" customHeight="1">
      <c r="B62" s="15" t="s">
        <v>126</v>
      </c>
      <c r="C62" s="16"/>
      <c r="D62" s="89" t="s">
        <v>120</v>
      </c>
      <c r="E62" s="90"/>
      <c r="F62" s="17" t="s">
        <v>242</v>
      </c>
      <c r="G62" s="16"/>
      <c r="H62" s="58">
        <f>H63</f>
        <v>966300</v>
      </c>
      <c r="I62" s="61"/>
      <c r="J62" s="62">
        <f>J63</f>
        <v>946546.17</v>
      </c>
      <c r="K62" s="24"/>
      <c r="L62" s="25"/>
      <c r="M62" s="95">
        <f t="shared" si="1"/>
        <v>-19753.829999999958</v>
      </c>
      <c r="N62" s="96"/>
      <c r="O62" s="96"/>
      <c r="P62" s="90"/>
    </row>
    <row r="63" spans="2:16" ht="48.75" customHeight="1">
      <c r="B63" s="15" t="s">
        <v>127</v>
      </c>
      <c r="C63" s="16"/>
      <c r="D63" s="89" t="s">
        <v>120</v>
      </c>
      <c r="E63" s="90"/>
      <c r="F63" s="17" t="s">
        <v>243</v>
      </c>
      <c r="G63" s="16"/>
      <c r="H63" s="58">
        <v>966300</v>
      </c>
      <c r="I63" s="61"/>
      <c r="J63" s="62">
        <v>946546.17</v>
      </c>
      <c r="K63" s="24"/>
      <c r="L63" s="25"/>
      <c r="M63" s="95">
        <f t="shared" si="1"/>
        <v>-19753.829999999958</v>
      </c>
      <c r="N63" s="96"/>
      <c r="O63" s="96"/>
      <c r="P63" s="90"/>
    </row>
    <row r="64" spans="2:16" ht="48.75" customHeight="1">
      <c r="B64" s="52" t="s">
        <v>311</v>
      </c>
      <c r="C64" s="16"/>
      <c r="D64" s="89" t="s">
        <v>305</v>
      </c>
      <c r="E64" s="90"/>
      <c r="F64" s="17" t="s">
        <v>310</v>
      </c>
      <c r="G64" s="16"/>
      <c r="H64" s="58">
        <v>8900</v>
      </c>
      <c r="I64" s="61"/>
      <c r="J64" s="62">
        <v>8344</v>
      </c>
      <c r="K64" s="48"/>
      <c r="L64" s="46"/>
      <c r="M64" s="95">
        <f>J64-H64</f>
        <v>-556</v>
      </c>
      <c r="N64" s="96"/>
      <c r="O64" s="96"/>
      <c r="P64" s="90"/>
    </row>
    <row r="65" spans="2:16" ht="31.5" customHeight="1">
      <c r="B65" s="15" t="s">
        <v>144</v>
      </c>
      <c r="C65" s="16"/>
      <c r="D65" s="89" t="s">
        <v>120</v>
      </c>
      <c r="E65" s="90"/>
      <c r="F65" s="17" t="s">
        <v>244</v>
      </c>
      <c r="G65" s="16"/>
      <c r="H65" s="57">
        <f>H66</f>
        <v>92600</v>
      </c>
      <c r="I65" s="60"/>
      <c r="J65" s="57">
        <f>J66</f>
        <v>92600</v>
      </c>
      <c r="K65" s="30"/>
      <c r="L65" s="31"/>
      <c r="M65" s="97">
        <f t="shared" si="1"/>
        <v>0</v>
      </c>
      <c r="N65" s="98"/>
      <c r="O65" s="98"/>
      <c r="P65" s="99"/>
    </row>
    <row r="66" spans="2:16" ht="20.25" customHeight="1">
      <c r="B66" s="15" t="s">
        <v>142</v>
      </c>
      <c r="C66" s="16"/>
      <c r="D66" s="89" t="s">
        <v>120</v>
      </c>
      <c r="E66" s="90"/>
      <c r="F66" s="17" t="s">
        <v>245</v>
      </c>
      <c r="G66" s="16"/>
      <c r="H66" s="58">
        <f>H67</f>
        <v>92600</v>
      </c>
      <c r="I66" s="61"/>
      <c r="J66" s="58">
        <f>J67</f>
        <v>92600</v>
      </c>
      <c r="K66" s="24"/>
      <c r="L66" s="25"/>
      <c r="M66" s="95">
        <f t="shared" si="1"/>
        <v>0</v>
      </c>
      <c r="N66" s="96"/>
      <c r="O66" s="96"/>
      <c r="P66" s="90"/>
    </row>
    <row r="67" spans="2:16" ht="26.25" customHeight="1">
      <c r="B67" s="15" t="s">
        <v>110</v>
      </c>
      <c r="C67" s="16"/>
      <c r="D67" s="89" t="s">
        <v>120</v>
      </c>
      <c r="E67" s="90"/>
      <c r="F67" s="17" t="s">
        <v>246</v>
      </c>
      <c r="G67" s="16"/>
      <c r="H67" s="58">
        <v>92600</v>
      </c>
      <c r="I67" s="61"/>
      <c r="J67" s="58">
        <v>92600</v>
      </c>
      <c r="K67" s="24"/>
      <c r="L67" s="25"/>
      <c r="M67" s="95">
        <f t="shared" si="1"/>
        <v>0</v>
      </c>
      <c r="N67" s="96"/>
      <c r="O67" s="96"/>
      <c r="P67" s="90"/>
    </row>
    <row r="68" spans="2:16" ht="27" customHeight="1">
      <c r="B68" s="15" t="s">
        <v>145</v>
      </c>
      <c r="C68" s="16"/>
      <c r="D68" s="89" t="s">
        <v>120</v>
      </c>
      <c r="E68" s="90"/>
      <c r="F68" s="17" t="s">
        <v>247</v>
      </c>
      <c r="G68" s="16"/>
      <c r="H68" s="57">
        <f>H69+H76</f>
        <v>1885438</v>
      </c>
      <c r="I68" s="60"/>
      <c r="J68" s="57">
        <f>J69+J76</f>
        <v>1412728.71</v>
      </c>
      <c r="K68" s="30"/>
      <c r="L68" s="31"/>
      <c r="M68" s="97">
        <f t="shared" si="1"/>
        <v>-472709.29000000004</v>
      </c>
      <c r="N68" s="98"/>
      <c r="O68" s="98"/>
      <c r="P68" s="99"/>
    </row>
    <row r="69" spans="2:16" ht="16.5" customHeight="1">
      <c r="B69" s="15" t="s">
        <v>146</v>
      </c>
      <c r="C69" s="16"/>
      <c r="D69" s="89" t="s">
        <v>120</v>
      </c>
      <c r="E69" s="90"/>
      <c r="F69" s="17" t="s">
        <v>248</v>
      </c>
      <c r="G69" s="16"/>
      <c r="H69" s="57">
        <f>H70+H72</f>
        <v>878538</v>
      </c>
      <c r="I69" s="60"/>
      <c r="J69" s="63">
        <f>J70+J72</f>
        <v>875297</v>
      </c>
      <c r="K69" s="30"/>
      <c r="L69" s="31"/>
      <c r="M69" s="97">
        <f>J69-H69</f>
        <v>-3241</v>
      </c>
      <c r="N69" s="98"/>
      <c r="O69" s="98"/>
      <c r="P69" s="99"/>
    </row>
    <row r="70" spans="2:16" ht="51.75" customHeight="1">
      <c r="B70" s="52" t="s">
        <v>308</v>
      </c>
      <c r="C70" s="16"/>
      <c r="D70" s="89">
        <v>200</v>
      </c>
      <c r="E70" s="90"/>
      <c r="F70" s="17" t="s">
        <v>313</v>
      </c>
      <c r="G70" s="16"/>
      <c r="H70" s="57">
        <f>H71</f>
        <v>871538</v>
      </c>
      <c r="I70" s="60"/>
      <c r="J70" s="63">
        <f>J71</f>
        <v>868511</v>
      </c>
      <c r="K70" s="50"/>
      <c r="L70" s="51"/>
      <c r="M70" s="49"/>
      <c r="N70" s="50"/>
      <c r="O70" s="50"/>
      <c r="P70" s="51"/>
    </row>
    <row r="71" spans="2:16" ht="15" customHeight="1">
      <c r="B71" s="52" t="s">
        <v>312</v>
      </c>
      <c r="C71" s="16"/>
      <c r="D71" s="89">
        <v>200</v>
      </c>
      <c r="E71" s="90"/>
      <c r="F71" s="17" t="s">
        <v>314</v>
      </c>
      <c r="G71" s="16"/>
      <c r="H71" s="58">
        <v>871538</v>
      </c>
      <c r="I71" s="60"/>
      <c r="J71" s="64">
        <v>868511</v>
      </c>
      <c r="K71" s="50"/>
      <c r="L71" s="51"/>
      <c r="M71" s="49"/>
      <c r="N71" s="50"/>
      <c r="O71" s="50"/>
      <c r="P71" s="51"/>
    </row>
    <row r="72" spans="2:16" ht="15.75" customHeight="1">
      <c r="B72" s="15" t="s">
        <v>128</v>
      </c>
      <c r="C72" s="16"/>
      <c r="D72" s="89" t="s">
        <v>120</v>
      </c>
      <c r="E72" s="90"/>
      <c r="F72" s="17" t="s">
        <v>249</v>
      </c>
      <c r="G72" s="16"/>
      <c r="H72" s="58">
        <f>H73</f>
        <v>7000</v>
      </c>
      <c r="I72" s="61"/>
      <c r="J72" s="63">
        <f>J73</f>
        <v>6786</v>
      </c>
      <c r="K72" s="24"/>
      <c r="L72" s="25"/>
      <c r="M72" s="95">
        <f t="shared" si="1"/>
        <v>-214</v>
      </c>
      <c r="N72" s="96"/>
      <c r="O72" s="96"/>
      <c r="P72" s="90"/>
    </row>
    <row r="73" spans="2:16" ht="69.75" customHeight="1">
      <c r="B73" s="15" t="s">
        <v>196</v>
      </c>
      <c r="C73" s="16"/>
      <c r="D73" s="89" t="s">
        <v>120</v>
      </c>
      <c r="E73" s="90"/>
      <c r="F73" s="17" t="s">
        <v>250</v>
      </c>
      <c r="G73" s="16"/>
      <c r="H73" s="58">
        <f>H74+H75</f>
        <v>7000</v>
      </c>
      <c r="I73" s="61"/>
      <c r="J73" s="64">
        <f>J74+J75</f>
        <v>6786</v>
      </c>
      <c r="K73" s="24"/>
      <c r="L73" s="25"/>
      <c r="M73" s="95">
        <f t="shared" si="1"/>
        <v>-214</v>
      </c>
      <c r="N73" s="96"/>
      <c r="O73" s="96"/>
      <c r="P73" s="90"/>
    </row>
    <row r="74" spans="2:16" ht="30" customHeight="1">
      <c r="B74" s="55" t="s">
        <v>130</v>
      </c>
      <c r="C74" s="16"/>
      <c r="D74" s="89" t="s">
        <v>305</v>
      </c>
      <c r="E74" s="90"/>
      <c r="F74" s="56" t="s">
        <v>316</v>
      </c>
      <c r="G74" s="16"/>
      <c r="H74" s="58">
        <v>3800</v>
      </c>
      <c r="I74" s="61"/>
      <c r="J74" s="64">
        <v>3651</v>
      </c>
      <c r="K74" s="48"/>
      <c r="L74" s="46"/>
      <c r="M74" s="95">
        <f>J74-H74</f>
        <v>-149</v>
      </c>
      <c r="N74" s="96"/>
      <c r="O74" s="96"/>
      <c r="P74" s="90"/>
    </row>
    <row r="75" spans="2:16" ht="25.5" customHeight="1">
      <c r="B75" s="52" t="s">
        <v>311</v>
      </c>
      <c r="C75" s="16"/>
      <c r="D75" s="89" t="s">
        <v>306</v>
      </c>
      <c r="E75" s="90"/>
      <c r="F75" s="56" t="s">
        <v>315</v>
      </c>
      <c r="G75" s="16"/>
      <c r="H75" s="58">
        <v>3200</v>
      </c>
      <c r="I75" s="61"/>
      <c r="J75" s="64">
        <v>3135</v>
      </c>
      <c r="K75" s="48"/>
      <c r="L75" s="46"/>
      <c r="M75" s="95">
        <f>J75-H75</f>
        <v>-65</v>
      </c>
      <c r="N75" s="96"/>
      <c r="O75" s="96"/>
      <c r="P75" s="90"/>
    </row>
    <row r="76" spans="2:16" ht="18" customHeight="1">
      <c r="B76" s="15" t="s">
        <v>147</v>
      </c>
      <c r="C76" s="16"/>
      <c r="D76" s="89" t="s">
        <v>120</v>
      </c>
      <c r="E76" s="90"/>
      <c r="F76" s="17" t="s">
        <v>251</v>
      </c>
      <c r="G76" s="16"/>
      <c r="H76" s="57">
        <f>H77+H80+H81</f>
        <v>1006900</v>
      </c>
      <c r="I76" s="60"/>
      <c r="J76" s="57">
        <f>J77+J80+J81</f>
        <v>537431.71</v>
      </c>
      <c r="K76" s="30"/>
      <c r="L76" s="31"/>
      <c r="M76" s="97">
        <f t="shared" si="1"/>
        <v>-469468.29000000004</v>
      </c>
      <c r="N76" s="98"/>
      <c r="O76" s="98"/>
      <c r="P76" s="99"/>
    </row>
    <row r="77" spans="2:16" ht="51" customHeight="1">
      <c r="B77" s="15" t="s">
        <v>193</v>
      </c>
      <c r="C77" s="16"/>
      <c r="D77" s="89" t="s">
        <v>120</v>
      </c>
      <c r="E77" s="90"/>
      <c r="F77" s="17" t="s">
        <v>252</v>
      </c>
      <c r="G77" s="16"/>
      <c r="H77" s="58">
        <f>H78</f>
        <v>998900</v>
      </c>
      <c r="I77" s="61"/>
      <c r="J77" s="58">
        <f>J78</f>
        <v>529705.71</v>
      </c>
      <c r="K77" s="24"/>
      <c r="L77" s="25"/>
      <c r="M77" s="95">
        <f t="shared" si="1"/>
        <v>-469194.29000000004</v>
      </c>
      <c r="N77" s="96"/>
      <c r="O77" s="96"/>
      <c r="P77" s="90"/>
    </row>
    <row r="78" spans="2:16" ht="49.5" customHeight="1">
      <c r="B78" s="15" t="s">
        <v>126</v>
      </c>
      <c r="C78" s="16"/>
      <c r="D78" s="89" t="s">
        <v>120</v>
      </c>
      <c r="E78" s="90"/>
      <c r="F78" s="17" t="s">
        <v>253</v>
      </c>
      <c r="G78" s="16"/>
      <c r="H78" s="58">
        <f>H79</f>
        <v>998900</v>
      </c>
      <c r="I78" s="61"/>
      <c r="J78" s="58">
        <f>J79</f>
        <v>529705.71</v>
      </c>
      <c r="K78" s="24"/>
      <c r="L78" s="25"/>
      <c r="M78" s="95">
        <f t="shared" si="1"/>
        <v>-469194.29000000004</v>
      </c>
      <c r="N78" s="96"/>
      <c r="O78" s="96"/>
      <c r="P78" s="90"/>
    </row>
    <row r="79" spans="2:16" ht="51.75" customHeight="1">
      <c r="B79" s="15" t="s">
        <v>127</v>
      </c>
      <c r="C79" s="16"/>
      <c r="D79" s="89" t="s">
        <v>120</v>
      </c>
      <c r="E79" s="90"/>
      <c r="F79" s="17" t="s">
        <v>254</v>
      </c>
      <c r="G79" s="16"/>
      <c r="H79" s="58">
        <v>998900</v>
      </c>
      <c r="I79" s="61"/>
      <c r="J79" s="58">
        <v>529705.71</v>
      </c>
      <c r="K79" s="24"/>
      <c r="L79" s="25"/>
      <c r="M79" s="95">
        <f t="shared" si="1"/>
        <v>-469194.29000000004</v>
      </c>
      <c r="N79" s="96"/>
      <c r="O79" s="96"/>
      <c r="P79" s="90"/>
    </row>
    <row r="80" spans="2:16" ht="32.25" customHeight="1">
      <c r="B80" s="55" t="s">
        <v>130</v>
      </c>
      <c r="C80" s="16"/>
      <c r="D80" s="89" t="s">
        <v>305</v>
      </c>
      <c r="E80" s="90"/>
      <c r="F80" s="17" t="s">
        <v>317</v>
      </c>
      <c r="G80" s="16"/>
      <c r="H80" s="58">
        <v>3000</v>
      </c>
      <c r="I80" s="61"/>
      <c r="J80" s="58">
        <v>2726</v>
      </c>
      <c r="K80" s="48"/>
      <c r="L80" s="46"/>
      <c r="M80" s="95">
        <f>J80-H80</f>
        <v>-274</v>
      </c>
      <c r="N80" s="96"/>
      <c r="O80" s="96"/>
      <c r="P80" s="90"/>
    </row>
    <row r="81" spans="2:16" ht="32.25" customHeight="1">
      <c r="B81" s="67" t="s">
        <v>132</v>
      </c>
      <c r="C81" s="16"/>
      <c r="D81" s="91">
        <v>201</v>
      </c>
      <c r="E81" s="92"/>
      <c r="F81" s="17" t="s">
        <v>322</v>
      </c>
      <c r="G81" s="16"/>
      <c r="H81" s="58">
        <v>5000</v>
      </c>
      <c r="I81" s="61"/>
      <c r="J81" s="58">
        <v>5000</v>
      </c>
      <c r="K81" s="68"/>
      <c r="L81" s="68"/>
      <c r="M81" s="95">
        <f>J81-H81</f>
        <v>0</v>
      </c>
      <c r="N81" s="96"/>
      <c r="O81" s="96"/>
      <c r="P81" s="90"/>
    </row>
    <row r="82" spans="2:16" ht="24" customHeight="1">
      <c r="B82" s="15" t="s">
        <v>148</v>
      </c>
      <c r="C82" s="16"/>
      <c r="D82" s="89" t="s">
        <v>120</v>
      </c>
      <c r="E82" s="90"/>
      <c r="F82" s="17" t="s">
        <v>255</v>
      </c>
      <c r="G82" s="16"/>
      <c r="H82" s="57">
        <f>H84+H86</f>
        <v>2779700</v>
      </c>
      <c r="I82" s="60"/>
      <c r="J82" s="57">
        <f>J83</f>
        <v>2405736.5</v>
      </c>
      <c r="K82" s="30"/>
      <c r="L82" s="32" t="e">
        <f>#REF!+J84+J86</f>
        <v>#REF!</v>
      </c>
      <c r="M82" s="97">
        <f t="shared" si="1"/>
        <v>-373963.5</v>
      </c>
      <c r="N82" s="98"/>
      <c r="O82" s="98"/>
      <c r="P82" s="99"/>
    </row>
    <row r="83" spans="2:16" ht="21" customHeight="1">
      <c r="B83" s="15" t="s">
        <v>149</v>
      </c>
      <c r="C83" s="16"/>
      <c r="D83" s="89" t="s">
        <v>120</v>
      </c>
      <c r="E83" s="90"/>
      <c r="F83" s="17" t="s">
        <v>256</v>
      </c>
      <c r="G83" s="16"/>
      <c r="H83" s="58">
        <f>H84+H86</f>
        <v>2779700</v>
      </c>
      <c r="I83" s="61"/>
      <c r="J83" s="58">
        <f>J84+J86</f>
        <v>2405736.5</v>
      </c>
      <c r="K83" s="24"/>
      <c r="L83" s="25"/>
      <c r="M83" s="95">
        <f t="shared" si="1"/>
        <v>-373963.5</v>
      </c>
      <c r="N83" s="96"/>
      <c r="O83" s="96"/>
      <c r="P83" s="90"/>
    </row>
    <row r="84" spans="2:16" ht="23.25" customHeight="1">
      <c r="B84" s="15" t="s">
        <v>142</v>
      </c>
      <c r="C84" s="16"/>
      <c r="D84" s="89" t="s">
        <v>120</v>
      </c>
      <c r="E84" s="90"/>
      <c r="F84" s="17" t="s">
        <v>257</v>
      </c>
      <c r="G84" s="16"/>
      <c r="H84" s="57">
        <f>H85</f>
        <v>313200</v>
      </c>
      <c r="I84" s="60"/>
      <c r="J84" s="65">
        <f>J85</f>
        <v>313200</v>
      </c>
      <c r="K84" s="30"/>
      <c r="L84" s="31"/>
      <c r="M84" s="97">
        <f t="shared" si="1"/>
        <v>0</v>
      </c>
      <c r="N84" s="98"/>
      <c r="O84" s="98"/>
      <c r="P84" s="99"/>
    </row>
    <row r="85" spans="2:16" ht="28.5" customHeight="1">
      <c r="B85" s="15" t="s">
        <v>110</v>
      </c>
      <c r="C85" s="16"/>
      <c r="D85" s="89" t="s">
        <v>120</v>
      </c>
      <c r="E85" s="90"/>
      <c r="F85" s="17" t="s">
        <v>258</v>
      </c>
      <c r="G85" s="16"/>
      <c r="H85" s="58">
        <v>313200</v>
      </c>
      <c r="I85" s="61"/>
      <c r="J85" s="62">
        <v>313200</v>
      </c>
      <c r="K85" s="24"/>
      <c r="L85" s="25"/>
      <c r="M85" s="95">
        <f aca="true" t="shared" si="2" ref="M85:M91">J85-H85</f>
        <v>0</v>
      </c>
      <c r="N85" s="96"/>
      <c r="O85" s="96"/>
      <c r="P85" s="90"/>
    </row>
    <row r="86" spans="2:16" ht="50.25" customHeight="1">
      <c r="B86" s="15" t="s">
        <v>150</v>
      </c>
      <c r="C86" s="16"/>
      <c r="D86" s="89" t="s">
        <v>120</v>
      </c>
      <c r="E86" s="90"/>
      <c r="F86" s="17" t="s">
        <v>259</v>
      </c>
      <c r="G86" s="16"/>
      <c r="H86" s="57">
        <f>H87</f>
        <v>2466500</v>
      </c>
      <c r="I86" s="60"/>
      <c r="J86" s="57">
        <f>J87</f>
        <v>2092536.5</v>
      </c>
      <c r="K86" s="30"/>
      <c r="L86" s="31"/>
      <c r="M86" s="97">
        <f t="shared" si="2"/>
        <v>-373963.5</v>
      </c>
      <c r="N86" s="98"/>
      <c r="O86" s="98"/>
      <c r="P86" s="99"/>
    </row>
    <row r="87" spans="2:16" ht="30" customHeight="1">
      <c r="B87" s="15" t="s">
        <v>151</v>
      </c>
      <c r="C87" s="16"/>
      <c r="D87" s="89" t="s">
        <v>120</v>
      </c>
      <c r="E87" s="90"/>
      <c r="F87" s="17" t="s">
        <v>260</v>
      </c>
      <c r="G87" s="16"/>
      <c r="H87" s="58">
        <f>H88</f>
        <v>2466500</v>
      </c>
      <c r="I87" s="61"/>
      <c r="J87" s="58">
        <f>J88</f>
        <v>2092536.5</v>
      </c>
      <c r="K87" s="24"/>
      <c r="L87" s="25"/>
      <c r="M87" s="95">
        <f t="shared" si="2"/>
        <v>-373963.5</v>
      </c>
      <c r="N87" s="96"/>
      <c r="O87" s="96"/>
      <c r="P87" s="90"/>
    </row>
    <row r="88" spans="2:16" ht="86.25" customHeight="1">
      <c r="B88" s="15" t="s">
        <v>152</v>
      </c>
      <c r="C88" s="16"/>
      <c r="D88" s="89" t="s">
        <v>120</v>
      </c>
      <c r="E88" s="90"/>
      <c r="F88" s="17" t="s">
        <v>261</v>
      </c>
      <c r="G88" s="16"/>
      <c r="H88" s="58">
        <v>2466500</v>
      </c>
      <c r="I88" s="61"/>
      <c r="J88" s="58">
        <v>2092536.5</v>
      </c>
      <c r="K88" s="24"/>
      <c r="L88" s="25"/>
      <c r="M88" s="95">
        <f t="shared" si="2"/>
        <v>-373963.5</v>
      </c>
      <c r="N88" s="96"/>
      <c r="O88" s="96"/>
      <c r="P88" s="90"/>
    </row>
    <row r="89" spans="2:16" ht="12.75" customHeight="1">
      <c r="B89" s="52" t="s">
        <v>290</v>
      </c>
      <c r="C89" s="16"/>
      <c r="D89" s="89" t="s">
        <v>120</v>
      </c>
      <c r="E89" s="90"/>
      <c r="F89" s="17" t="s">
        <v>292</v>
      </c>
      <c r="G89" s="16"/>
      <c r="H89" s="58">
        <f>H90</f>
        <v>54600</v>
      </c>
      <c r="I89" s="61"/>
      <c r="J89" s="63">
        <f>J90</f>
        <v>54531.82</v>
      </c>
      <c r="K89" s="48"/>
      <c r="L89" s="46"/>
      <c r="M89" s="95">
        <f t="shared" si="2"/>
        <v>-68.18000000000029</v>
      </c>
      <c r="N89" s="96"/>
      <c r="O89" s="96"/>
      <c r="P89" s="90"/>
    </row>
    <row r="90" spans="2:16" ht="17.25" customHeight="1">
      <c r="B90" s="52" t="s">
        <v>291</v>
      </c>
      <c r="C90" s="16"/>
      <c r="D90" s="89" t="s">
        <v>120</v>
      </c>
      <c r="E90" s="90"/>
      <c r="F90" s="17" t="s">
        <v>293</v>
      </c>
      <c r="G90" s="16"/>
      <c r="H90" s="58">
        <f>H91</f>
        <v>54600</v>
      </c>
      <c r="I90" s="61"/>
      <c r="J90" s="64">
        <f>J91</f>
        <v>54531.82</v>
      </c>
      <c r="K90" s="48"/>
      <c r="L90" s="46"/>
      <c r="M90" s="95">
        <f t="shared" si="2"/>
        <v>-68.18000000000029</v>
      </c>
      <c r="N90" s="96"/>
      <c r="O90" s="96"/>
      <c r="P90" s="90"/>
    </row>
    <row r="91" spans="2:16" ht="50.25" customHeight="1">
      <c r="B91" s="52" t="s">
        <v>132</v>
      </c>
      <c r="C91" s="16"/>
      <c r="D91" s="89" t="s">
        <v>120</v>
      </c>
      <c r="E91" s="90"/>
      <c r="F91" s="17" t="s">
        <v>294</v>
      </c>
      <c r="G91" s="16"/>
      <c r="H91" s="58">
        <f>H92</f>
        <v>54600</v>
      </c>
      <c r="I91" s="61"/>
      <c r="J91" s="64">
        <f>J92</f>
        <v>54531.82</v>
      </c>
      <c r="K91" s="48"/>
      <c r="L91" s="46"/>
      <c r="M91" s="95">
        <f t="shared" si="2"/>
        <v>-68.18000000000029</v>
      </c>
      <c r="N91" s="96"/>
      <c r="O91" s="96"/>
      <c r="P91" s="90"/>
    </row>
    <row r="92" spans="2:16" ht="51" customHeight="1">
      <c r="B92" s="41" t="s">
        <v>289</v>
      </c>
      <c r="C92" s="16"/>
      <c r="D92" s="89" t="s">
        <v>120</v>
      </c>
      <c r="E92" s="90"/>
      <c r="F92" s="17" t="s">
        <v>288</v>
      </c>
      <c r="G92" s="16"/>
      <c r="H92" s="58">
        <v>54600</v>
      </c>
      <c r="I92" s="61"/>
      <c r="J92" s="64">
        <v>54531.82</v>
      </c>
      <c r="K92" s="44"/>
      <c r="L92" s="42"/>
      <c r="M92" s="43"/>
      <c r="N92" s="100">
        <v>-7386.04</v>
      </c>
      <c r="O92" s="101"/>
      <c r="P92" s="42"/>
    </row>
    <row r="93" spans="2:16" ht="14.25" customHeight="1">
      <c r="B93" s="52" t="s">
        <v>153</v>
      </c>
      <c r="C93" s="16"/>
      <c r="D93" s="89">
        <v>200</v>
      </c>
      <c r="E93" s="90"/>
      <c r="F93" s="17" t="s">
        <v>262</v>
      </c>
      <c r="G93" s="16"/>
      <c r="H93" s="58">
        <f>H94</f>
        <v>2000</v>
      </c>
      <c r="I93" s="61"/>
      <c r="J93" s="62">
        <f>J94</f>
        <v>2000</v>
      </c>
      <c r="K93" s="48"/>
      <c r="L93" s="46"/>
      <c r="M93" s="47"/>
      <c r="N93" s="100">
        <v>-4999</v>
      </c>
      <c r="O93" s="101"/>
      <c r="P93" s="46"/>
    </row>
    <row r="94" spans="2:16" ht="13.5" customHeight="1">
      <c r="B94" s="52" t="s">
        <v>154</v>
      </c>
      <c r="C94" s="16"/>
      <c r="D94" s="89">
        <v>200</v>
      </c>
      <c r="E94" s="90"/>
      <c r="F94" s="17" t="s">
        <v>263</v>
      </c>
      <c r="G94" s="16"/>
      <c r="H94" s="58">
        <f>H95</f>
        <v>2000</v>
      </c>
      <c r="I94" s="61"/>
      <c r="J94" s="62">
        <f>J95</f>
        <v>2000</v>
      </c>
      <c r="K94" s="48"/>
      <c r="L94" s="46"/>
      <c r="M94" s="47"/>
      <c r="N94" s="100">
        <v>-4998</v>
      </c>
      <c r="O94" s="101"/>
      <c r="P94" s="46"/>
    </row>
    <row r="95" spans="2:16" ht="15" customHeight="1">
      <c r="B95" s="52" t="s">
        <v>193</v>
      </c>
      <c r="C95" s="16"/>
      <c r="D95" s="89">
        <v>200</v>
      </c>
      <c r="E95" s="90"/>
      <c r="F95" s="17" t="s">
        <v>264</v>
      </c>
      <c r="G95" s="16"/>
      <c r="H95" s="58">
        <f>H96</f>
        <v>2000</v>
      </c>
      <c r="I95" s="61"/>
      <c r="J95" s="62">
        <f>J96</f>
        <v>2000</v>
      </c>
      <c r="K95" s="48"/>
      <c r="L95" s="46"/>
      <c r="M95" s="47"/>
      <c r="N95" s="100">
        <v>-4997</v>
      </c>
      <c r="O95" s="101"/>
      <c r="P95" s="46"/>
    </row>
    <row r="96" spans="2:16" ht="51" customHeight="1">
      <c r="B96" s="52" t="s">
        <v>126</v>
      </c>
      <c r="C96" s="16"/>
      <c r="D96" s="89">
        <v>200</v>
      </c>
      <c r="E96" s="90"/>
      <c r="F96" s="17" t="s">
        <v>265</v>
      </c>
      <c r="G96" s="16"/>
      <c r="H96" s="58">
        <f>H97</f>
        <v>2000</v>
      </c>
      <c r="I96" s="61"/>
      <c r="J96" s="62">
        <f>J97</f>
        <v>2000</v>
      </c>
      <c r="K96" s="48"/>
      <c r="L96" s="46"/>
      <c r="M96" s="47"/>
      <c r="N96" s="100">
        <v>-4996</v>
      </c>
      <c r="O96" s="101"/>
      <c r="P96" s="46"/>
    </row>
    <row r="97" spans="2:16" ht="51" customHeight="1">
      <c r="B97" s="15" t="s">
        <v>127</v>
      </c>
      <c r="C97" s="16"/>
      <c r="D97" s="89" t="s">
        <v>120</v>
      </c>
      <c r="E97" s="90"/>
      <c r="F97" s="17" t="s">
        <v>266</v>
      </c>
      <c r="G97" s="16"/>
      <c r="H97" s="18">
        <v>2000</v>
      </c>
      <c r="I97" s="19"/>
      <c r="J97" s="69">
        <v>2000</v>
      </c>
      <c r="K97" s="24"/>
      <c r="L97" s="25"/>
      <c r="M97" s="95">
        <f>J97-H97</f>
        <v>0</v>
      </c>
      <c r="N97" s="96"/>
      <c r="O97" s="96"/>
      <c r="P97" s="90"/>
    </row>
    <row r="98" spans="2:16" ht="51" customHeight="1">
      <c r="B98" s="27" t="s">
        <v>155</v>
      </c>
      <c r="C98" s="25"/>
      <c r="D98" s="89" t="s">
        <v>156</v>
      </c>
      <c r="E98" s="90"/>
      <c r="F98" s="89" t="s">
        <v>157</v>
      </c>
      <c r="G98" s="90"/>
      <c r="H98" s="28">
        <v>250600</v>
      </c>
      <c r="I98" s="19"/>
      <c r="J98" s="28">
        <v>-876206.75</v>
      </c>
      <c r="K98" s="25"/>
      <c r="L98" s="89" t="s">
        <v>30</v>
      </c>
      <c r="M98" s="96"/>
      <c r="N98" s="96"/>
      <c r="O98" s="90"/>
      <c r="P98" s="26"/>
    </row>
    <row r="99" spans="2:16" ht="51" customHeight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2:16" ht="48" customHeight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2:16" ht="409.5" customHeight="1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2:16" ht="22.5" customHeight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2:16" ht="409.5" customHeight="1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2:16" ht="1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2:16" ht="1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2:16" ht="1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2:16" ht="1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2:16" ht="1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2:16" ht="1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2:16" ht="1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2:16" ht="1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</sheetData>
  <sheetProtection/>
  <mergeCells count="197">
    <mergeCell ref="D81:E81"/>
    <mergeCell ref="M81:P8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9:P29"/>
    <mergeCell ref="D30:E30"/>
    <mergeCell ref="D29:E29"/>
    <mergeCell ref="M30:P30"/>
    <mergeCell ref="M91:P91"/>
    <mergeCell ref="M23:P23"/>
    <mergeCell ref="D31:E31"/>
    <mergeCell ref="M31:P31"/>
    <mergeCell ref="M32:P32"/>
    <mergeCell ref="D33:E33"/>
    <mergeCell ref="M33:P33"/>
    <mergeCell ref="D32:E32"/>
    <mergeCell ref="M35:P35"/>
    <mergeCell ref="D34:E34"/>
    <mergeCell ref="D36:E36"/>
    <mergeCell ref="M34:P34"/>
    <mergeCell ref="D35:E35"/>
    <mergeCell ref="M36:P36"/>
    <mergeCell ref="D37:E37"/>
    <mergeCell ref="M37:P37"/>
    <mergeCell ref="M38:P38"/>
    <mergeCell ref="D39:E39"/>
    <mergeCell ref="M39:P39"/>
    <mergeCell ref="D38:E38"/>
    <mergeCell ref="M43:P43"/>
    <mergeCell ref="D40:E40"/>
    <mergeCell ref="D44:E44"/>
    <mergeCell ref="M40:P40"/>
    <mergeCell ref="D41:E41"/>
    <mergeCell ref="M44:P44"/>
    <mergeCell ref="M42:P42"/>
    <mergeCell ref="D42:E42"/>
    <mergeCell ref="D45:E45"/>
    <mergeCell ref="M45:P45"/>
    <mergeCell ref="M46:P46"/>
    <mergeCell ref="D47:E47"/>
    <mergeCell ref="M47:P47"/>
    <mergeCell ref="D46:E46"/>
    <mergeCell ref="M49:P49"/>
    <mergeCell ref="D48:E48"/>
    <mergeCell ref="D51:E51"/>
    <mergeCell ref="M48:P48"/>
    <mergeCell ref="D49:E49"/>
    <mergeCell ref="M51:P51"/>
    <mergeCell ref="D50:E50"/>
    <mergeCell ref="M50:P50"/>
    <mergeCell ref="D52:E52"/>
    <mergeCell ref="M52:P52"/>
    <mergeCell ref="M53:P53"/>
    <mergeCell ref="D54:E54"/>
    <mergeCell ref="M54:P54"/>
    <mergeCell ref="D53:E53"/>
    <mergeCell ref="M56:P56"/>
    <mergeCell ref="D55:E55"/>
    <mergeCell ref="D57:E57"/>
    <mergeCell ref="M55:P55"/>
    <mergeCell ref="D56:E56"/>
    <mergeCell ref="M57:P57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D59:E59"/>
    <mergeCell ref="D75:E75"/>
    <mergeCell ref="M65:P65"/>
    <mergeCell ref="M66:P66"/>
    <mergeCell ref="D67:E67"/>
    <mergeCell ref="M67:P67"/>
    <mergeCell ref="D66:E66"/>
    <mergeCell ref="M72:P72"/>
    <mergeCell ref="D68:E68"/>
    <mergeCell ref="D72:E72"/>
    <mergeCell ref="D69:E69"/>
    <mergeCell ref="M62:P6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88:E88"/>
    <mergeCell ref="M83:P83"/>
    <mergeCell ref="M11:P11"/>
    <mergeCell ref="M12:P12"/>
    <mergeCell ref="M13:P13"/>
    <mergeCell ref="M14:P14"/>
    <mergeCell ref="M75:P75"/>
    <mergeCell ref="M79:P79"/>
    <mergeCell ref="M69:P69"/>
    <mergeCell ref="M68:P68"/>
    <mergeCell ref="D97:E97"/>
    <mergeCell ref="N93:O93"/>
    <mergeCell ref="M78:P78"/>
    <mergeCell ref="D79:E79"/>
    <mergeCell ref="M88:P88"/>
    <mergeCell ref="D87:E87"/>
    <mergeCell ref="M84:P84"/>
    <mergeCell ref="D85:E85"/>
    <mergeCell ref="D84:E84"/>
    <mergeCell ref="M85:P85"/>
    <mergeCell ref="N96:O96"/>
    <mergeCell ref="D95:E95"/>
    <mergeCell ref="D96:E96"/>
    <mergeCell ref="D98:E98"/>
    <mergeCell ref="M28:P28"/>
    <mergeCell ref="D26:E26"/>
    <mergeCell ref="D27:E27"/>
    <mergeCell ref="M26:P26"/>
    <mergeCell ref="M27:P27"/>
    <mergeCell ref="M97:P97"/>
    <mergeCell ref="D65:E65"/>
    <mergeCell ref="D61:E61"/>
    <mergeCell ref="D90:E90"/>
    <mergeCell ref="D91:E91"/>
    <mergeCell ref="F98:G98"/>
    <mergeCell ref="L98:O98"/>
    <mergeCell ref="D92:E92"/>
    <mergeCell ref="N92:O92"/>
    <mergeCell ref="N94:O94"/>
    <mergeCell ref="N95:O95"/>
    <mergeCell ref="M90:P90"/>
    <mergeCell ref="M87:P87"/>
    <mergeCell ref="D10:E10"/>
    <mergeCell ref="D11:E11"/>
    <mergeCell ref="D13:E13"/>
    <mergeCell ref="D70:E70"/>
    <mergeCell ref="D71:E71"/>
    <mergeCell ref="D24:E24"/>
    <mergeCell ref="D25:E25"/>
    <mergeCell ref="D83:E83"/>
    <mergeCell ref="D28:E28"/>
    <mergeCell ref="D64:E64"/>
    <mergeCell ref="D86:E86"/>
    <mergeCell ref="M86:P86"/>
    <mergeCell ref="D82:E82"/>
    <mergeCell ref="M82:P82"/>
    <mergeCell ref="D80:E80"/>
    <mergeCell ref="D74:E74"/>
    <mergeCell ref="M80:P80"/>
    <mergeCell ref="D78:E78"/>
    <mergeCell ref="D14:E14"/>
    <mergeCell ref="D9:E9"/>
    <mergeCell ref="M9:O9"/>
    <mergeCell ref="D93:E93"/>
    <mergeCell ref="D94:E94"/>
    <mergeCell ref="M41:P41"/>
    <mergeCell ref="D12:E12"/>
    <mergeCell ref="D89:E89"/>
    <mergeCell ref="M89:P89"/>
    <mergeCell ref="M64:P6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15" sqref="Q15:S15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12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6:21" ht="15" customHeight="1">
      <c r="P2" s="113" t="s">
        <v>158</v>
      </c>
      <c r="Q2" s="73"/>
      <c r="R2" s="73"/>
      <c r="S2" s="73"/>
      <c r="T2" s="73"/>
      <c r="U2" s="73"/>
    </row>
    <row r="3" ht="0" customHeight="1" hidden="1"/>
    <row r="4" spans="2:20" ht="15.75" customHeight="1">
      <c r="B4" s="72" t="s">
        <v>159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ht="2.25" customHeight="1"/>
    <row r="6" spans="3:19" ht="62.25" customHeight="1">
      <c r="C6" s="109" t="s">
        <v>16</v>
      </c>
      <c r="D6" s="103"/>
      <c r="E6" s="110"/>
      <c r="F6" s="111" t="s">
        <v>17</v>
      </c>
      <c r="G6" s="110"/>
      <c r="H6" s="111" t="s">
        <v>160</v>
      </c>
      <c r="I6" s="103"/>
      <c r="J6" s="110"/>
      <c r="K6" s="111" t="s">
        <v>19</v>
      </c>
      <c r="L6" s="103"/>
      <c r="M6" s="110"/>
      <c r="N6" s="111" t="s">
        <v>20</v>
      </c>
      <c r="O6" s="103"/>
      <c r="P6" s="110"/>
      <c r="Q6" s="102" t="s">
        <v>21</v>
      </c>
      <c r="R6" s="103"/>
      <c r="S6" s="104"/>
    </row>
    <row r="7" spans="3:19" ht="16.5" customHeight="1" thickBot="1" thickTop="1">
      <c r="C7" s="139" t="s">
        <v>22</v>
      </c>
      <c r="D7" s="135"/>
      <c r="E7" s="140"/>
      <c r="F7" s="141" t="s">
        <v>23</v>
      </c>
      <c r="G7" s="140"/>
      <c r="H7" s="141" t="s">
        <v>24</v>
      </c>
      <c r="I7" s="135"/>
      <c r="J7" s="140"/>
      <c r="K7" s="141" t="s">
        <v>25</v>
      </c>
      <c r="L7" s="135"/>
      <c r="M7" s="140"/>
      <c r="N7" s="141" t="s">
        <v>26</v>
      </c>
      <c r="O7" s="135"/>
      <c r="P7" s="140"/>
      <c r="Q7" s="134" t="s">
        <v>27</v>
      </c>
      <c r="R7" s="135"/>
      <c r="S7" s="71"/>
    </row>
    <row r="8" spans="3:19" ht="37.5" customHeight="1" thickTop="1">
      <c r="C8" s="136" t="s">
        <v>161</v>
      </c>
      <c r="D8" s="128"/>
      <c r="E8" s="83"/>
      <c r="F8" s="137" t="s">
        <v>162</v>
      </c>
      <c r="G8" s="83"/>
      <c r="H8" s="137" t="s">
        <v>30</v>
      </c>
      <c r="I8" s="128"/>
      <c r="J8" s="83"/>
      <c r="K8" s="138">
        <f>K9</f>
        <v>250600</v>
      </c>
      <c r="L8" s="128"/>
      <c r="M8" s="83"/>
      <c r="N8" s="138">
        <f>N9</f>
        <v>-876206.75</v>
      </c>
      <c r="O8" s="128"/>
      <c r="P8" s="83"/>
      <c r="Q8" s="131">
        <v>-876206.75</v>
      </c>
      <c r="R8" s="128"/>
      <c r="S8" s="83"/>
    </row>
    <row r="9" spans="3:19" ht="13.5" customHeight="1">
      <c r="C9" s="132" t="s">
        <v>163</v>
      </c>
      <c r="D9" s="123"/>
      <c r="E9" s="133"/>
      <c r="F9" s="130">
        <v>700</v>
      </c>
      <c r="G9" s="83"/>
      <c r="H9" s="130" t="s">
        <v>164</v>
      </c>
      <c r="I9" s="128"/>
      <c r="J9" s="83"/>
      <c r="K9" s="131">
        <f>K10</f>
        <v>250600</v>
      </c>
      <c r="L9" s="128"/>
      <c r="M9" s="83"/>
      <c r="N9" s="131">
        <f>N10</f>
        <v>-876206.75</v>
      </c>
      <c r="O9" s="128"/>
      <c r="P9" s="83"/>
      <c r="Q9" s="131">
        <v>-876206.75</v>
      </c>
      <c r="R9" s="128"/>
      <c r="S9" s="83"/>
    </row>
    <row r="10" spans="3:19" ht="14.25" customHeight="1">
      <c r="C10" s="132" t="s">
        <v>165</v>
      </c>
      <c r="D10" s="123"/>
      <c r="E10" s="133"/>
      <c r="F10" s="130">
        <v>700</v>
      </c>
      <c r="G10" s="83"/>
      <c r="H10" s="130" t="s">
        <v>166</v>
      </c>
      <c r="I10" s="128"/>
      <c r="J10" s="83"/>
      <c r="K10" s="131">
        <v>250600</v>
      </c>
      <c r="L10" s="128"/>
      <c r="M10" s="83"/>
      <c r="N10" s="131">
        <v>-876206.75</v>
      </c>
      <c r="O10" s="128"/>
      <c r="P10" s="83"/>
      <c r="Q10" s="131">
        <v>-876206.75</v>
      </c>
      <c r="R10" s="128"/>
      <c r="S10" s="83"/>
    </row>
    <row r="11" spans="3:19" ht="13.5" customHeight="1">
      <c r="C11" s="132" t="s">
        <v>167</v>
      </c>
      <c r="D11" s="123"/>
      <c r="E11" s="133"/>
      <c r="F11" s="130">
        <v>710</v>
      </c>
      <c r="G11" s="83"/>
      <c r="H11" s="130" t="s">
        <v>168</v>
      </c>
      <c r="I11" s="128"/>
      <c r="J11" s="83"/>
      <c r="K11" s="131">
        <f>Источники!K14</f>
        <v>10450938</v>
      </c>
      <c r="L11" s="128"/>
      <c r="M11" s="83"/>
      <c r="N11" s="131">
        <v>-10938438.78</v>
      </c>
      <c r="O11" s="128"/>
      <c r="P11" s="83"/>
      <c r="Q11" s="127" t="s">
        <v>157</v>
      </c>
      <c r="R11" s="128"/>
      <c r="S11" s="83"/>
    </row>
    <row r="12" spans="3:19" ht="14.25" customHeight="1">
      <c r="C12" s="132" t="s">
        <v>169</v>
      </c>
      <c r="D12" s="123"/>
      <c r="E12" s="133"/>
      <c r="F12" s="130">
        <v>710</v>
      </c>
      <c r="G12" s="83"/>
      <c r="H12" s="130" t="s">
        <v>170</v>
      </c>
      <c r="I12" s="128"/>
      <c r="J12" s="83"/>
      <c r="K12" s="131">
        <f>K13</f>
        <v>10450938</v>
      </c>
      <c r="L12" s="128"/>
      <c r="M12" s="83"/>
      <c r="N12" s="131">
        <v>-10938438.78</v>
      </c>
      <c r="O12" s="128"/>
      <c r="P12" s="83"/>
      <c r="Q12" s="127" t="s">
        <v>157</v>
      </c>
      <c r="R12" s="128"/>
      <c r="S12" s="83"/>
    </row>
    <row r="13" spans="3:19" ht="13.5" customHeight="1">
      <c r="C13" s="132" t="s">
        <v>171</v>
      </c>
      <c r="D13" s="123"/>
      <c r="E13" s="133"/>
      <c r="F13" s="130">
        <v>710</v>
      </c>
      <c r="G13" s="83"/>
      <c r="H13" s="130" t="s">
        <v>172</v>
      </c>
      <c r="I13" s="128"/>
      <c r="J13" s="83"/>
      <c r="K13" s="131">
        <f>K14</f>
        <v>10450938</v>
      </c>
      <c r="L13" s="128"/>
      <c r="M13" s="83"/>
      <c r="N13" s="131">
        <v>-10938438.78</v>
      </c>
      <c r="O13" s="128"/>
      <c r="P13" s="83"/>
      <c r="Q13" s="127" t="s">
        <v>157</v>
      </c>
      <c r="R13" s="128"/>
      <c r="S13" s="83"/>
    </row>
    <row r="14" spans="3:19" ht="13.5" customHeight="1">
      <c r="C14" s="132" t="s">
        <v>173</v>
      </c>
      <c r="D14" s="123"/>
      <c r="E14" s="133"/>
      <c r="F14" s="130">
        <v>710</v>
      </c>
      <c r="G14" s="83"/>
      <c r="H14" s="130" t="s">
        <v>174</v>
      </c>
      <c r="I14" s="128"/>
      <c r="J14" s="83"/>
      <c r="K14" s="131">
        <v>10450938</v>
      </c>
      <c r="L14" s="128"/>
      <c r="M14" s="83"/>
      <c r="N14" s="131">
        <v>-10938438.78</v>
      </c>
      <c r="O14" s="128"/>
      <c r="P14" s="83"/>
      <c r="Q14" s="127" t="s">
        <v>157</v>
      </c>
      <c r="R14" s="128"/>
      <c r="S14" s="83"/>
    </row>
    <row r="15" spans="3:19" ht="14.25" customHeight="1">
      <c r="C15" s="132" t="s">
        <v>175</v>
      </c>
      <c r="D15" s="123"/>
      <c r="E15" s="133"/>
      <c r="F15" s="130">
        <v>720</v>
      </c>
      <c r="G15" s="83"/>
      <c r="H15" s="130" t="s">
        <v>176</v>
      </c>
      <c r="I15" s="128"/>
      <c r="J15" s="83"/>
      <c r="K15" s="131">
        <f>K16</f>
        <v>10701538</v>
      </c>
      <c r="L15" s="128"/>
      <c r="M15" s="83"/>
      <c r="N15" s="131">
        <f>N16</f>
        <v>10062232.03</v>
      </c>
      <c r="O15" s="128"/>
      <c r="P15" s="83"/>
      <c r="Q15" s="127" t="s">
        <v>157</v>
      </c>
      <c r="R15" s="128"/>
      <c r="S15" s="83"/>
    </row>
    <row r="16" spans="3:19" ht="13.5" customHeight="1">
      <c r="C16" s="132" t="s">
        <v>177</v>
      </c>
      <c r="D16" s="123"/>
      <c r="E16" s="133"/>
      <c r="F16" s="130">
        <v>720</v>
      </c>
      <c r="G16" s="83"/>
      <c r="H16" s="130" t="s">
        <v>178</v>
      </c>
      <c r="I16" s="128"/>
      <c r="J16" s="83"/>
      <c r="K16" s="131">
        <f>K17</f>
        <v>10701538</v>
      </c>
      <c r="L16" s="128"/>
      <c r="M16" s="83"/>
      <c r="N16" s="131">
        <f>N17</f>
        <v>10062232.03</v>
      </c>
      <c r="O16" s="128"/>
      <c r="P16" s="83"/>
      <c r="Q16" s="127" t="s">
        <v>157</v>
      </c>
      <c r="R16" s="128"/>
      <c r="S16" s="83"/>
    </row>
    <row r="17" spans="3:19" ht="14.25" customHeight="1">
      <c r="C17" s="132" t="s">
        <v>179</v>
      </c>
      <c r="D17" s="123"/>
      <c r="E17" s="133"/>
      <c r="F17" s="130">
        <v>720</v>
      </c>
      <c r="G17" s="83"/>
      <c r="H17" s="130" t="s">
        <v>180</v>
      </c>
      <c r="I17" s="128"/>
      <c r="J17" s="83"/>
      <c r="K17" s="131">
        <f>K18</f>
        <v>10701538</v>
      </c>
      <c r="L17" s="128"/>
      <c r="M17" s="83"/>
      <c r="N17" s="131">
        <f>N18</f>
        <v>10062232.03</v>
      </c>
      <c r="O17" s="128"/>
      <c r="P17" s="83"/>
      <c r="Q17" s="127" t="s">
        <v>157</v>
      </c>
      <c r="R17" s="128"/>
      <c r="S17" s="83"/>
    </row>
    <row r="18" spans="3:19" ht="13.5" customHeight="1">
      <c r="C18" s="129" t="s">
        <v>181</v>
      </c>
      <c r="D18" s="128"/>
      <c r="E18" s="83"/>
      <c r="F18" s="130">
        <v>720</v>
      </c>
      <c r="G18" s="83"/>
      <c r="H18" s="130" t="s">
        <v>182</v>
      </c>
      <c r="I18" s="128"/>
      <c r="J18" s="83"/>
      <c r="K18" s="131">
        <v>10701538</v>
      </c>
      <c r="L18" s="128"/>
      <c r="M18" s="83"/>
      <c r="N18" s="131">
        <v>10062232.03</v>
      </c>
      <c r="O18" s="128"/>
      <c r="P18" s="83"/>
      <c r="Q18" s="127" t="s">
        <v>157</v>
      </c>
      <c r="R18" s="128"/>
      <c r="S18" s="83"/>
    </row>
    <row r="19" spans="2:18" ht="18" customHeight="1">
      <c r="B19" s="113" t="s">
        <v>183</v>
      </c>
      <c r="C19" s="73"/>
      <c r="D19" s="73"/>
      <c r="E19" s="117" t="s">
        <v>1</v>
      </c>
      <c r="F19" s="77"/>
      <c r="G19" s="77"/>
      <c r="H19" s="77"/>
      <c r="I19" s="77"/>
      <c r="J19" s="118" t="s">
        <v>1</v>
      </c>
      <c r="K19" s="73"/>
      <c r="L19" s="73"/>
      <c r="M19" s="125" t="s">
        <v>285</v>
      </c>
      <c r="N19" s="126"/>
      <c r="O19" s="126"/>
      <c r="P19" s="126"/>
      <c r="Q19" s="126"/>
      <c r="R19" s="126"/>
    </row>
    <row r="20" spans="2:18" ht="18" customHeight="1">
      <c r="B20" s="118" t="s">
        <v>1</v>
      </c>
      <c r="C20" s="73"/>
      <c r="D20" s="73"/>
      <c r="E20" s="121" t="s">
        <v>184</v>
      </c>
      <c r="F20" s="73"/>
      <c r="G20" s="73"/>
      <c r="H20" s="73"/>
      <c r="I20" s="73"/>
      <c r="J20" s="118" t="s">
        <v>1</v>
      </c>
      <c r="K20" s="73"/>
      <c r="L20" s="73"/>
      <c r="M20" s="122" t="s">
        <v>185</v>
      </c>
      <c r="N20" s="123"/>
      <c r="O20" s="123"/>
      <c r="P20" s="123"/>
      <c r="Q20" s="123"/>
      <c r="R20" s="123"/>
    </row>
    <row r="21" spans="2:18" ht="18" customHeight="1">
      <c r="B21" s="113" t="s">
        <v>186</v>
      </c>
      <c r="C21" s="73"/>
      <c r="D21" s="73"/>
      <c r="E21" s="117" t="s">
        <v>1</v>
      </c>
      <c r="F21" s="77"/>
      <c r="G21" s="77"/>
      <c r="H21" s="77"/>
      <c r="I21" s="77"/>
      <c r="J21" s="118" t="s">
        <v>1</v>
      </c>
      <c r="K21" s="73"/>
      <c r="L21" s="73"/>
      <c r="M21" s="119" t="s">
        <v>286</v>
      </c>
      <c r="N21" s="124"/>
      <c r="O21" s="124"/>
      <c r="P21" s="124"/>
      <c r="Q21" s="124"/>
      <c r="R21" s="124"/>
    </row>
    <row r="22" spans="2:18" ht="18" customHeight="1">
      <c r="B22" s="118" t="s">
        <v>1</v>
      </c>
      <c r="C22" s="73"/>
      <c r="D22" s="73"/>
      <c r="E22" s="121" t="s">
        <v>184</v>
      </c>
      <c r="F22" s="73"/>
      <c r="G22" s="73"/>
      <c r="H22" s="73"/>
      <c r="I22" s="73"/>
      <c r="J22" s="118" t="s">
        <v>1</v>
      </c>
      <c r="K22" s="73"/>
      <c r="L22" s="73"/>
      <c r="M22" s="122" t="s">
        <v>185</v>
      </c>
      <c r="N22" s="123"/>
      <c r="O22" s="123"/>
      <c r="P22" s="123"/>
      <c r="Q22" s="123"/>
      <c r="R22" s="123"/>
    </row>
    <row r="23" spans="2:18" ht="21.75" customHeight="1">
      <c r="B23" s="113" t="s">
        <v>187</v>
      </c>
      <c r="C23" s="73"/>
      <c r="D23" s="73"/>
      <c r="E23" s="117" t="s">
        <v>1</v>
      </c>
      <c r="F23" s="77"/>
      <c r="G23" s="77"/>
      <c r="H23" s="77"/>
      <c r="I23" s="77"/>
      <c r="J23" s="118" t="s">
        <v>1</v>
      </c>
      <c r="K23" s="73"/>
      <c r="L23" s="73"/>
      <c r="M23" s="119" t="s">
        <v>287</v>
      </c>
      <c r="N23" s="120"/>
      <c r="O23" s="120"/>
      <c r="P23" s="120"/>
      <c r="Q23" s="120"/>
      <c r="R23" s="120"/>
    </row>
    <row r="24" spans="2:18" ht="18" customHeight="1">
      <c r="B24" s="118" t="s">
        <v>1</v>
      </c>
      <c r="C24" s="73"/>
      <c r="D24" s="73"/>
      <c r="E24" s="121" t="s">
        <v>184</v>
      </c>
      <c r="F24" s="73"/>
      <c r="G24" s="73"/>
      <c r="H24" s="73"/>
      <c r="I24" s="73"/>
      <c r="J24" s="118" t="s">
        <v>1</v>
      </c>
      <c r="K24" s="73"/>
      <c r="L24" s="73"/>
      <c r="M24" s="122" t="s">
        <v>185</v>
      </c>
      <c r="N24" s="123"/>
      <c r="O24" s="123"/>
      <c r="P24" s="123"/>
      <c r="Q24" s="123"/>
      <c r="R24" s="123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2017-02-10T08:54:58Z</cp:lastPrinted>
  <dcterms:created xsi:type="dcterms:W3CDTF">2016-01-28T08:37:55Z</dcterms:created>
  <dcterms:modified xsi:type="dcterms:W3CDTF">2017-02-10T08:55:18Z</dcterms:modified>
  <cp:category/>
  <cp:version/>
  <cp:contentType/>
  <cp:contentStatus/>
</cp:coreProperties>
</file>