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<sst xmlns="http://schemas.openxmlformats.org/spreadsheetml/2006/main" count="1318" uniqueCount="641">
  <si>
    <t>951 1101 0000000 000 000</t>
  </si>
  <si>
    <t/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</si>
  <si>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</si>
  <si>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</si>
  <si>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</si>
  <si>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</si>
  <si>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</si>
  <si>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</si>
  <si>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</si>
  <si>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</si>
  <si>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</si>
  <si>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</si>
  <si>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</si>
  <si>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</si>
  <si>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</si>
  <si>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</si>
  <si>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</si>
  <si>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</si>
  <si>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</si>
  <si>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</si>
  <si>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</si>
  <si>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</si>
  <si>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</si>
  <si>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</si>
  <si>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</si>
  <si>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</si>
  <si>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</si>
  <si>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</si>
  <si>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</si>
  <si>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</si>
  <si>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</si>
  <si>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</si>
  <si>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</si>
  <si>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</si>
  <si>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</si>
  <si>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</si>
  <si>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</si>
  <si>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</si>
  <si>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</si>
  <si>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</si>
  <si>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</si>
  <si>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</si>
  <si>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</si>
  <si>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</si>
  <si>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</si>
  <si>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</si>
  <si>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</si>
  <si>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</si>
  <si>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</si>
  <si>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</si>
  <si>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</si>
  <si>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</si>
  <si>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</si>
  <si>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</si>
  <si>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</si>
  <si>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</si>
  <si>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</si>
  <si>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</si>
  <si>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</si>
  <si>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</si>
  <si>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</si>
  <si>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</si>
  <si>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</si>
  <si>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</si>
  <si>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</si>
  <si>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</si>
  <si>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</si>
  <si>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</si>
  <si>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</si>
  <si>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</si>
  <si>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</si>
  <si>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</si>
  <si>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</si>
  <si>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</si>
  <si>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</si>
  <si>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</si>
  <si>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</si>
  <si>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</si>
  <si>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</si>
  <si>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</si>
  <si>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</si>
  <si>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</si>
  <si>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</si>
  <si>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</si>
  <si>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</si>
  <si>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</si>
  <si>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</si>
  <si>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</si>
  <si>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</si>
  <si>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</si>
  <si>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</si>
  <si>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</si>
  <si>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</si>
  <si>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</si>
  <si>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</si>
  <si>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</si>
  <si>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</si>
  <si>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</si>
  <si>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</si>
  <si>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</si>
  <si>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</si>
  <si>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</si>
  <si>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</si>
  <si>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</si>
  <si>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</si>
  <si>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</si>
  <si>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</si>
  <si>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</si>
  <si>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</si>
  <si>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</si>
  <si>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</si>
  <si>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</si>
  <si>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</si>
  <si>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</si>
  <si>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</si>
  <si>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</si>
  <si>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</si>
  <si>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</si>
  <si>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</si>
  <si>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</si>
  <si>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</si>
  <si>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</si>
  <si>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</si>
  <si>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</si>
  <si>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</si>
  <si>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</si>
  <si>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</si>
  <si>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</si>
  <si>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</si>
  <si>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</si>
  <si>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</si>
  <si>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</si>
  <si>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</si>
  <si>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</si>
  <si>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</si>
  <si>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</si>
  <si>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</si>
  <si>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</si>
  <si>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</si>
  <si>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</si>
  <si>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</si>
  <si>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</si>
  <si>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</si>
  <si>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</si>
  <si>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</si>
  <si>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</si>
  <si>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</si>
  <si>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</si>
  <si>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</si>
  <si>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</si>
  <si>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</si>
  <si>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</si>
  <si>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</si>
  <si>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</si>
  <si>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</si>
  <si>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</si>
  <si>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</si>
  <si>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</si>
  <si>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</si>
  <si>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</si>
  <si>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</si>
  <si>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</si>
  <si>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</si>
  <si>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</si>
  <si>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</si>
  <si>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</si>
  <si>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</si>
  <si>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</si>
  <si>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</si>
  <si>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</si>
  <si>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</si>
  <si>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</si>
  <si>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</si>
  <si>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</si>
  <si>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</si>
  <si>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</si>
  <si>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</si>
  <si>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</si>
  <si>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</si>
  <si>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</si>
  <si>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</si>
  <si>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</si>
  <si>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</si>
  <si>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</si>
  <si>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</si>
  <si>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</si>
  <si>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</si>
  <si>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</si>
  <si>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</si>
  <si>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</si>
  <si>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951 0113 0000000 000 000</t>
  </si>
  <si>
    <t>951 0401 0000000 000 000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</si>
  <si>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</si>
  <si>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</si>
  <si>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</si>
  <si>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</si>
  <si>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</si>
  <si>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</si>
  <si>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</si>
  <si>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</si>
  <si>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</si>
  <si>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</si>
  <si>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</si>
  <si>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</si>
  <si>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</si>
  <si>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</si>
  <si>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</si>
  <si>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</si>
  <si>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</si>
  <si>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</si>
  <si>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</si>
  <si>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</si>
  <si>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</si>
  <si>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</si>
  <si>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951 0409 0000000 000 000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</si>
  <si>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</si>
  <si>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</si>
  <si>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</si>
  <si>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182 1 06 06023 10 2000 110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</si>
  <si>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</si>
  <si>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 Единый сельскохозяйственный налог</t>
  </si>
  <si>
    <t>182 1 01 02030 01 0000 110</t>
  </si>
  <si>
    <t>182 1 05 01011 01 2000 110</t>
  </si>
  <si>
    <t>182 1 05 03010 01 1000 110</t>
  </si>
  <si>
    <t>182 1 06 06013 10 3000 110</t>
  </si>
  <si>
    <t>182 1 05 01021 01 1000 110</t>
  </si>
  <si>
    <t>182 1 05 01021 01 2000 110</t>
  </si>
  <si>
    <t>951 0111 0000000 000 000</t>
  </si>
  <si>
    <t> Резервные фонды</t>
  </si>
  <si>
    <t> Резервные средства</t>
  </si>
  <si>
    <t>182 1 01 02030 01 3000 110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</si>
  <si>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</si>
  <si>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</si>
  <si>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</si>
  <si>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</si>
  <si>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182 1 05 03010 01 2000 110</t>
  </si>
  <si>
    <t>951 1 13 00000 00 0000 000</t>
  </si>
  <si>
    <t>951 1 13 02000 00 0000 130</t>
  </si>
  <si>
    <t>951 1 13 02995 10 0000 130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</si>
  <si>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</si>
  <si>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</si>
  <si>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</si>
  <si>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</si>
  <si>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</si>
  <si>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</si>
  <si>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</si>
  <si>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</si>
  <si>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</si>
  <si>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182 1 05 01050 01 0000 110</t>
  </si>
  <si>
    <t>182 1 05 01050 01 1000 110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</si>
  <si>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</si>
  <si>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</si>
  <si>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</si>
  <si>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</si>
  <si>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</si>
  <si>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</si>
  <si>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</si>
  <si>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</si>
  <si>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182 1 05 03000 01 1000 110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</si>
  <si>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</si>
  <si>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182 1 01 02030 01 1000 110</t>
  </si>
  <si>
    <t>182 1 05 01022 01 0000 110</t>
  </si>
  <si>
    <t>182 1 05 01022 01 1000 110</t>
  </si>
  <si>
    <t>182 1 01 02030 01 2000 110</t>
  </si>
  <si>
    <t> Социальная политика</t>
  </si>
  <si>
    <t> Пенсионное обеспечение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</si>
  <si>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</si>
  <si>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</si>
  <si>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</si>
  <si>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</si>
  <si>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802 1 16 00000 00 0000 000</t>
  </si>
  <si>
    <t>Руководитель  _________________________  Долгова А.В.</t>
  </si>
  <si>
    <t>На 1 ноября 2014 г.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</si>
  <si>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</si>
  <si>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</si>
  <si>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</si>
  <si>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</si>
  <si>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</si>
  <si>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</si>
  <si>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</si>
  <si>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</si>
  <si>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</si>
  <si>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</si>
  <si>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</si>
  <si>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</si>
  <si>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</si>
  <si>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</si>
  <si>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</si>
  <si>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182 1 01 02010 01 2000 110</t>
  </si>
  <si>
    <t>182 1 05 01012 01 0000 110</t>
  </si>
  <si>
    <t>182 1 05 01012 01 3000 110</t>
  </si>
  <si>
    <t>182 1 05 03020 01 1000 110</t>
  </si>
  <si>
    <t>802 1 00 00000 00 0000 000</t>
  </si>
  <si>
    <t>802 1 16 51000 02 0000 140</t>
  </si>
  <si>
    <t>802 1 16 51040 02 0000 140</t>
  </si>
  <si>
    <t>951 1 08 04020 01 4000 110</t>
  </si>
  <si>
    <t>951 1 14 00000 00 0000 000</t>
  </si>
  <si>
    <t>951 1 14 02000 00 0000 000</t>
  </si>
  <si>
    <t>951 1 14 02050 10 0000 410</t>
  </si>
  <si>
    <t>951 1 14 02053 10 0000 410</t>
  </si>
  <si>
    <t>951 1 14 06000 00 0000 430</t>
  </si>
  <si>
    <t>951 1 14 06020 00 0000 430</t>
  </si>
  <si>
    <t>951 1 14 06025 10 0000 430</t>
  </si>
  <si>
    <t>951 1 17 00000 00 0000 000</t>
  </si>
  <si>
    <t>951 1 17 01000 00 0000 180</t>
  </si>
  <si>
    <t>951 1 17 01050 10 0000 180</t>
  </si>
  <si>
    <t>951 2 02 01003 00 0000 151</t>
  </si>
  <si>
    <t>951 2 02 01003 10 0000 151</t>
  </si>
  <si>
    <t>951 2 19 00000 00 0000 000</t>
  </si>
  <si>
    <t>951 2 19 05000 10 0000 151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</si>
  <si>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</si>
  <si>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</si>
  <si>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</si>
  <si>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</si>
  <si>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</si>
  <si>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</si>
  <si>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</si>
  <si>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</si>
  <si>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</si>
  <si>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</si>
  <si>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</si>
  <si>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</si>
  <si>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</si>
  <si>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</si>
  <si>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</si>
  <si>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</si>
  <si>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</si>
  <si>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</si>
  <si>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</si>
  <si>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</si>
  <si>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</si>
  <si>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</si>
  <si>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951 0104 1020019 244 000</t>
  </si>
  <si>
    <t>951 0104 1020019 244 200</t>
  </si>
  <si>
    <t>951 0104 1020019 244 220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</si>
  <si>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</si>
  <si>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</si>
  <si>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</si>
  <si>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</si>
  <si>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</si>
  <si>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951 0104 1020019 244 340</t>
  </si>
  <si>
    <t>951 0104 9990000 000 000</t>
  </si>
  <si>
    <t>951 0104 9995200 000 000</t>
  </si>
  <si>
    <t>951 0104 9995239 000 000</t>
  </si>
  <si>
    <t>951 0104 9995239 244 000</t>
  </si>
  <si>
    <t>951 0104 9995239 244 300</t>
  </si>
  <si>
    <t>951 0104 9995239 244 340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</si>
  <si>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</si>
  <si>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</si>
  <si>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</si>
  <si>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</si>
  <si>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</si>
  <si>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951 0104 9999900 000 000</t>
  </si>
  <si>
    <t>951 0104 9999999 000 000</t>
  </si>
  <si>
    <t>951 0104 9999999 852 000</t>
  </si>
  <si>
    <t>951 0104 9999999 852 200</t>
  </si>
  <si>
    <t>951 0104 9999999 852 290</t>
  </si>
  <si>
    <t>951 0107 0000000 000 000</t>
  </si>
  <si>
    <t>951 0107 9930000 000 000</t>
  </si>
  <si>
    <t>951 0107 9939000 000 000</t>
  </si>
  <si>
    <t>951 0107 9939035 000 000</t>
  </si>
  <si>
    <t>951 0107 9939035 880 000</t>
  </si>
  <si>
    <t>951 0107 9939035 880 200</t>
  </si>
  <si>
    <t>951 0107 9939035 880 290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</si>
  <si>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</si>
  <si>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</si>
  <si>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</si>
  <si>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</si>
  <si>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</si>
  <si>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</si>
  <si>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951 0113 0810000 000 000</t>
  </si>
  <si>
    <t>951 0113 0812700 000 000</t>
  </si>
  <si>
    <t>951 0113 0812708 000 000</t>
  </si>
  <si>
    <t>951 0113 0812708 244 000</t>
  </si>
  <si>
    <t>951 0113 0812708 244 300</t>
  </si>
  <si>
    <t>951 0113 0812708 244 340</t>
  </si>
  <si>
    <t>951 0113 0820000 000 000</t>
  </si>
  <si>
    <t>951 0113 0822700 000 000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</si>
  <si>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</si>
  <si>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</si>
  <si>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</si>
  <si>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</si>
  <si>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</si>
  <si>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</si>
  <si>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</si>
  <si>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</si>
  <si>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</si>
  <si>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</si>
  <si>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</si>
  <si>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</si>
  <si>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</si>
  <si>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</si>
  <si>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</si>
  <si>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</si>
  <si>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</si>
  <si>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</si>
  <si>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</si>
  <si>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</si>
  <si>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</si>
  <si>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</si>
  <si>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</si>
  <si>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</si>
  <si>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</si>
  <si>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</si>
  <si>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</si>
  <si>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</si>
  <si>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</si>
  <si>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</si>
  <si>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</si>
  <si>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</si>
  <si>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</si>
  <si>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</si>
  <si>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</si>
  <si>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</si>
  <si>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</si>
  <si>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</si>
  <si>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</si>
  <si>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951 0309 0210000 000 000</t>
  </si>
  <si>
    <t>951 0309 0212700 000 000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</si>
  <si>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</si>
  <si>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</si>
  <si>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</si>
  <si>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</si>
  <si>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</si>
  <si>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</si>
  <si>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951 0309 0219999 000 000</t>
  </si>
  <si>
    <t>951 0309 0219999 852 000</t>
  </si>
  <si>
    <t>951 0309 0219999 852 200</t>
  </si>
  <si>
    <t>951 0309 0219999 852 290</t>
  </si>
  <si>
    <t>951 0309 0220000 000 000</t>
  </si>
  <si>
    <t>951 0309 0222700 000 000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</si>
  <si>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</si>
  <si>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</si>
  <si>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</si>
  <si>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</si>
  <si>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</si>
  <si>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951 0309 0229900 000 000</t>
  </si>
  <si>
    <t>951 0309 0229999 000 000</t>
  </si>
  <si>
    <t>951 0309 0229999 852 000</t>
  </si>
  <si>
    <t>951 0309 0229999 852 200</t>
  </si>
  <si>
    <t>951 0309 0229999 852 290</t>
  </si>
  <si>
    <t>951 0401 9990000 000 000</t>
  </si>
  <si>
    <t>951 0401 9998500 000 000</t>
  </si>
  <si>
    <t>951 0401 9998510 000 000</t>
  </si>
  <si>
    <t>951 0401 9998510 540 000</t>
  </si>
  <si>
    <t>951 0401 9998510 540 200</t>
  </si>
  <si>
    <t>951 0401 9998510 540 250</t>
  </si>
  <si>
    <t>951 0401 9998510 540 251</t>
  </si>
  <si>
    <t>951 0409 0310000 000 000</t>
  </si>
  <si>
    <t>951 0409 0312300 000 000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</si>
  <si>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</si>
  <si>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</si>
  <si>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</si>
  <si>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</si>
  <si>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</si>
  <si>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</si>
  <si>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</si>
  <si>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</si>
  <si>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</si>
  <si>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</si>
  <si>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</si>
  <si>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</si>
  <si>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951 0409 0312704 852 000</t>
  </si>
  <si>
    <t>951 0409 0312704 852 200</t>
  </si>
  <si>
    <t>951 0409 0312704 852 290</t>
  </si>
  <si>
    <t>951 0409 0315300 000 000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</si>
  <si>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</si>
  <si>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</si>
  <si>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</si>
  <si>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</si>
  <si>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</si>
  <si>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951 0409 0317300 000 000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</si>
  <si>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</si>
  <si>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</si>
  <si>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</si>
  <si>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</si>
  <si>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</si>
  <si>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</si>
  <si>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</si>
  <si>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</si>
  <si>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</si>
  <si>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</si>
  <si>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</si>
  <si>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</si>
  <si>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951 0502 0410000 000 000</t>
  </si>
  <si>
    <t>951 0502 0412300 000 000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</si>
  <si>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</si>
  <si>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</si>
  <si>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</si>
  <si>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</si>
  <si>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</si>
  <si>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</si>
  <si>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</si>
  <si>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</si>
  <si>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</si>
  <si>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</si>
  <si>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</si>
  <si>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</si>
  <si>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</si>
  <si>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951 0502 0412705 244 310</t>
  </si>
  <si>
    <t>951 0502 0415300 000 000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</si>
  <si>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</si>
  <si>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</si>
  <si>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</si>
  <si>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</si>
  <si>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</si>
  <si>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</si>
  <si>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</si>
  <si>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</si>
  <si>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</si>
  <si>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</si>
  <si>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</si>
  <si>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951 0502 0419900 000 000</t>
  </si>
  <si>
    <t>951 0502 0419999 000 000</t>
  </si>
  <si>
    <t>951 0502 0419999 852 000</t>
  </si>
  <si>
    <t>951 0502 0419999 852 200</t>
  </si>
  <si>
    <t>951 0502 0419999 852 290</t>
  </si>
  <si>
    <t>951 0503 0110000 000 000</t>
  </si>
  <si>
    <t>951 0503 0112700 000 000</t>
  </si>
  <si>
    <t>951 0503 0112701 000 000</t>
  </si>
  <si>
    <t>951 0503 0112701 244 000</t>
  </si>
  <si>
    <t>951 0503 0112701 244 200</t>
  </si>
  <si>
    <t>951 0503 0112701 244 220</t>
  </si>
  <si>
    <t>951 0503 0112701 244 225</t>
  </si>
  <si>
    <t>951 0503 0112701 244 300</t>
  </si>
  <si>
    <t>951 0503 0112701 244 340</t>
  </si>
  <si>
    <t>951 0503 0510000 000 000</t>
  </si>
  <si>
    <t>951 0503 0512700 000 000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</si>
  <si>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</si>
  <si>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</si>
  <si>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</si>
  <si>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</si>
  <si>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</si>
  <si>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</si>
  <si>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</si>
  <si>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</si>
  <si>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</si>
  <si>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</si>
  <si>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</si>
  <si>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951 0503 0519999 000 000</t>
  </si>
  <si>
    <t>951 0503 0519999 852 000</t>
  </si>
  <si>
    <t>951 0503 0519999 852 200</t>
  </si>
  <si>
    <t>951 0503 0519999 852 290</t>
  </si>
  <si>
    <t>951 0503 0910000 000 000</t>
  </si>
  <si>
    <t>951 0503 0912700 000 000</t>
  </si>
  <si>
    <t>951 0503 0912710 000 000</t>
  </si>
  <si>
    <t>951 0503 0912710 244 000</t>
  </si>
  <si>
    <t>951 0503 0912710 244 300</t>
  </si>
  <si>
    <t>951 0503 0912710 244 340</t>
  </si>
  <si>
    <t>951 0503 9990000 000 000</t>
  </si>
  <si>
    <t>951 0503 9999900 000 000</t>
  </si>
  <si>
    <t>951 0503 9999999 000 000</t>
  </si>
  <si>
    <t>951 0503 9999999 852 000</t>
  </si>
  <si>
    <t>951 0503 9999999 852 200</t>
  </si>
  <si>
    <t>951 0503 9999999 852 290</t>
  </si>
  <si>
    <t>951 0801 0220000 000 000</t>
  </si>
  <si>
    <t>951 0801 0220059 611 000</t>
  </si>
  <si>
    <t>951 0801 0220059 611 200</t>
  </si>
  <si>
    <t>951 0801 0220059 611 240</t>
  </si>
  <si>
    <t>951 0801 0220059 611 241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</si>
  <si>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</si>
  <si>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</si>
  <si>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</si>
  <si>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</si>
  <si>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</si>
  <si>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</si>
  <si>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</si>
  <si>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</si>
  <si>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</si>
  <si>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</si>
  <si>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</si>
  <si>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</si>
  <si>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</si>
  <si>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</si>
  <si>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</si>
  <si>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</si>
  <si>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951 1001 9990000 000 000</t>
  </si>
  <si>
    <t>951 1001 9999900 000 000</t>
  </si>
  <si>
    <t>951 1001 9999999 000 000</t>
  </si>
  <si>
    <t>951 1001 9999999 321 000</t>
  </si>
  <si>
    <t>951 1001 9999999 321 200</t>
  </si>
  <si>
    <t>951 1001 9999999 321 260</t>
  </si>
  <si>
    <t>951 1001 9999999 321 263</t>
  </si>
  <si>
    <t>951 1101 0710000 000 000</t>
  </si>
  <si>
    <t>951 1101 0712700 000 000</t>
  </si>
  <si>
    <t>951 1101 0712707 000 000</t>
  </si>
  <si>
    <t>951 1101 0712707 244 000</t>
  </si>
  <si>
    <t>951 1101 0712707 244 200</t>
  </si>
  <si>
    <t>951 1101 0712707 244 290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</si>
  <si>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</si>
  <si>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</si>
  <si>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</si>
  <si>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</si>
  <si>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</si>
  <si>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</si>
  <si>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 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</si>
  <si>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</si>
  <si>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 Расходы на осуществление полномочий по пределению в соответствие с частью 1 статьи 11.2 Областного закона от 25 октября 2002 года №273-ЗС" Об административных правонарушениях» перечня должностных лиц, уполномоченных составлять протоколы об административн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</si>
  <si>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</si>
  <si>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 Обеспечение проведения выборов и референдумов</t>
  </si>
  <si>
    <t> Проведение выборов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</si>
  <si>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</si>
  <si>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 Специальные расходы</t>
  </si>
  <si>
    <t> Финансовое обеспечение непредвиденных расходов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</si>
  <si>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</si>
  <si>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 Подпрограмма «Противодействие коррупции»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</si>
  <si>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</si>
  <si>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 Подпрограмма «Профилактика экстремизма и терроризма»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</si>
  <si>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</si>
  <si>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</si>
  <si>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</si>
  <si>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</si>
  <si>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 Подпрограмма «Защита населения от чрезвычайных ситуаций»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</si>
  <si>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</si>
  <si>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</si>
  <si>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</si>
  <si>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</si>
  <si>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</si>
  <si>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</si>
  <si>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 Подпрограмма «Развитие дорожной сети»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</si>
  <si>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</si>
  <si>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</si>
  <si>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</si>
  <si>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Подпрограмма «Развитие коммунальной инфраструктуры Мокробатайского сельского поселения»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</si>
  <si>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</si>
  <si>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</si>
  <si>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</si>
  <si>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</si>
  <si>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 Подпрограмма «Энергосбережение и энергетическая эффективность»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</si>
  <si>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</si>
  <si>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 Подпрограмма «Благоустройство»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</si>
  <si>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</si>
  <si>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</si>
  <si>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 Подпрограмма Мокробатайского сельского поселения «Использование и охрана земель»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</si>
  <si>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</si>
  <si>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 Подпрограмма «Развитие культуры»</t>
  </si>
  <si>
    <t> Субсидии бюджетным учреждениям на иные цели</t>
  </si>
  <si>
    <t> Пособия, компенсации и иные социальные выплаты гражданам, кроме публичных нормативных обязательств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</si>
  <si>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</si>
  <si>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</si>
  <si>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10.11.2014г.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</si>
</sst>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  <numFmt numFmtId="176" formatCode="0.00_ ;\-0.00\ "/>
  </numFmts>
  <fonts count="45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176" fontId="7" fillId="0" borderId="10" xfId="0" applyNumberFormat="1" applyFont="1" applyFill="1" applyBorder="1" applyAlignment="1">
      <alignment horizontal="right" wrapText="1"/>
    </xf>
    <xf numFmtId="176" fontId="10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31">
      <selection activeCell="D18" sqref="D18"/>
    </sheetView>
  </sheetViews>
  <sheetFormatPr defaultColWidth="9.140625" defaultRowHeight="12"/>
  <cols>
    <col min="1" max="1" width="63.8515625" style="19" customWidth="1"/>
    <col min="2" max="2" width="9.28125" style="3" customWidth="1"/>
    <col min="3" max="3" width="33.140625" style="3" customWidth="1"/>
    <col min="4" max="4" width="15.8515625" style="43" customWidth="1"/>
    <col min="5" max="5" width="14.8515625" style="4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24</v>
      </c>
      <c r="C1" s="15"/>
      <c r="D1" s="40"/>
      <c r="E1" s="40"/>
      <c r="F1" s="16" t="s">
        <v>10</v>
      </c>
    </row>
    <row r="2" spans="1:6" ht="11.25">
      <c r="A2" s="50"/>
      <c r="B2" s="50"/>
      <c r="C2" s="50"/>
      <c r="D2" s="40"/>
      <c r="E2" s="41" t="s">
        <v>11</v>
      </c>
      <c r="F2" s="17" t="s">
        <v>23</v>
      </c>
    </row>
    <row r="3" spans="1:6" ht="11.25">
      <c r="A3" s="15"/>
      <c r="B3" s="15" t="s">
        <v>272</v>
      </c>
      <c r="C3" s="15"/>
      <c r="D3" s="41"/>
      <c r="E3" s="41" t="s">
        <v>12</v>
      </c>
      <c r="F3" s="18">
        <v>41944</v>
      </c>
    </row>
    <row r="4" spans="2:6" ht="11.25">
      <c r="B4" s="15"/>
      <c r="C4" s="15"/>
      <c r="D4" s="41"/>
      <c r="E4" s="41" t="s">
        <v>13</v>
      </c>
      <c r="F4" s="17" t="s">
        <v>194</v>
      </c>
    </row>
    <row r="5" spans="4:6" ht="11.25">
      <c r="D5" s="41"/>
      <c r="E5" s="41" t="s">
        <v>28</v>
      </c>
      <c r="F5" s="17" t="s">
        <v>29</v>
      </c>
    </row>
    <row r="6" spans="1:6" ht="11.25">
      <c r="A6" s="19" t="s">
        <v>30</v>
      </c>
      <c r="B6" s="3" t="s">
        <v>182</v>
      </c>
      <c r="D6" s="41"/>
      <c r="E6" s="41" t="s">
        <v>14</v>
      </c>
      <c r="F6" s="16">
        <v>60222823000</v>
      </c>
    </row>
    <row r="7" spans="4:6" ht="11.25">
      <c r="D7" s="41"/>
      <c r="E7" s="41"/>
      <c r="F7" s="16"/>
    </row>
    <row r="8" spans="1:6" ht="11.25">
      <c r="A8" s="19" t="s">
        <v>25</v>
      </c>
      <c r="B8" s="3" t="s">
        <v>183</v>
      </c>
      <c r="D8" s="41"/>
      <c r="E8" s="41"/>
      <c r="F8" s="16">
        <v>383</v>
      </c>
    </row>
    <row r="9" spans="2:6" ht="11.25">
      <c r="B9" s="3" t="s">
        <v>146</v>
      </c>
      <c r="D9" s="41"/>
      <c r="E9" s="41"/>
      <c r="F9" s="20"/>
    </row>
    <row r="10" spans="1:6" ht="11.25">
      <c r="A10" s="19" t="s">
        <v>21</v>
      </c>
      <c r="D10" s="41"/>
      <c r="E10" s="41"/>
      <c r="F10" s="20"/>
    </row>
    <row r="11" spans="4:6" ht="11.25">
      <c r="D11" s="41"/>
      <c r="E11" s="42"/>
      <c r="F11" s="20"/>
    </row>
    <row r="12" spans="1:6" ht="11.25">
      <c r="A12" s="19" t="s">
        <v>26</v>
      </c>
      <c r="D12" s="41"/>
      <c r="E12" s="41"/>
      <c r="F12" s="20"/>
    </row>
    <row r="13" spans="3:6" ht="11.25">
      <c r="C13" s="3" t="s">
        <v>16</v>
      </c>
      <c r="F13" s="21"/>
    </row>
    <row r="15" spans="1:6" ht="12" customHeight="1">
      <c r="A15" s="51" t="s">
        <v>5</v>
      </c>
      <c r="B15" s="51" t="s">
        <v>6</v>
      </c>
      <c r="C15" s="51" t="s">
        <v>31</v>
      </c>
      <c r="D15" s="49" t="s">
        <v>7</v>
      </c>
      <c r="E15" s="48" t="s">
        <v>8</v>
      </c>
      <c r="F15" s="47" t="s">
        <v>22</v>
      </c>
    </row>
    <row r="16" spans="1:6" ht="45.75" customHeight="1">
      <c r="A16" s="51"/>
      <c r="B16" s="51"/>
      <c r="C16" s="51"/>
      <c r="D16" s="49"/>
      <c r="E16" s="48"/>
      <c r="F16" s="47"/>
    </row>
    <row r="17" spans="1:6" s="22" customFormat="1" ht="11.25">
      <c r="A17" s="10">
        <v>1</v>
      </c>
      <c r="B17" s="10">
        <v>2</v>
      </c>
      <c r="C17" s="10">
        <v>3</v>
      </c>
      <c r="D17" s="44">
        <v>4</v>
      </c>
      <c r="E17" s="44" t="s">
        <v>9</v>
      </c>
      <c r="F17" s="8">
        <v>6</v>
      </c>
    </row>
    <row r="18" spans="1:6" ht="12.75">
      <c r="A18" s="30" t="s">
        <v>37</v>
      </c>
      <c r="B18" s="14" t="s">
        <v>105</v>
      </c>
      <c r="C18" s="11" t="s">
        <v>20</v>
      </c>
      <c r="D18" s="39">
        <f>SUM(D19+D67+D71+D80+D87+D91+D108+D98)</f>
        <v>9121445.53</v>
      </c>
      <c r="E18" s="39">
        <f>SUM(E19+E67+E71+E80+E85+E108+E95)</f>
        <v>8418931.3</v>
      </c>
      <c r="F18" s="34">
        <f>SUM(D18-E18)</f>
        <v>702514.2299999986</v>
      </c>
    </row>
    <row r="19" spans="1:6" ht="12.75">
      <c r="A19" s="30" t="s">
        <v>167</v>
      </c>
      <c r="B19" s="14" t="s">
        <v>105</v>
      </c>
      <c r="C19" s="30" t="s">
        <v>66</v>
      </c>
      <c r="D19" s="39">
        <f>SUM(D20+D29+D52)</f>
        <v>5990500</v>
      </c>
      <c r="E19" s="39">
        <f>SUM(E20+E29+E52)</f>
        <v>4845101.4</v>
      </c>
      <c r="F19" s="34">
        <f aca="true" t="shared" si="0" ref="F19:F71">SUM(D19-E19)</f>
        <v>1145398.5999999996</v>
      </c>
    </row>
    <row r="20" spans="1:6" ht="12.75">
      <c r="A20" s="30" t="s">
        <v>38</v>
      </c>
      <c r="B20" s="14" t="s">
        <v>105</v>
      </c>
      <c r="C20" s="30" t="s">
        <v>67</v>
      </c>
      <c r="D20" s="39">
        <v>3183800</v>
      </c>
      <c r="E20" s="39">
        <f>SUM(E21)</f>
        <v>2265077.13</v>
      </c>
      <c r="F20" s="34">
        <f t="shared" si="0"/>
        <v>918722.8700000001</v>
      </c>
    </row>
    <row r="21" spans="1:6" ht="12.75">
      <c r="A21" s="30" t="s">
        <v>39</v>
      </c>
      <c r="B21" s="14" t="s">
        <v>105</v>
      </c>
      <c r="C21" s="30" t="s">
        <v>68</v>
      </c>
      <c r="D21" s="39">
        <v>3183800</v>
      </c>
      <c r="E21" s="39">
        <f>SUM(E22+E25)</f>
        <v>2265077.13</v>
      </c>
      <c r="F21" s="34">
        <f t="shared" si="0"/>
        <v>918722.8700000001</v>
      </c>
    </row>
    <row r="22" spans="1:6" ht="63.75">
      <c r="A22" s="30" t="s">
        <v>240</v>
      </c>
      <c r="B22" s="14" t="s">
        <v>105</v>
      </c>
      <c r="C22" s="30" t="s">
        <v>208</v>
      </c>
      <c r="D22" s="39">
        <v>3183800</v>
      </c>
      <c r="E22" s="39">
        <f>SUM(E23:E24)</f>
        <v>2254295.33</v>
      </c>
      <c r="F22" s="34">
        <f t="shared" si="0"/>
        <v>929504.6699999999</v>
      </c>
    </row>
    <row r="23" spans="1:6" ht="63.75">
      <c r="A23" s="30" t="s">
        <v>240</v>
      </c>
      <c r="B23" s="14" t="s">
        <v>105</v>
      </c>
      <c r="C23" s="30" t="s">
        <v>209</v>
      </c>
      <c r="D23" s="39">
        <v>0</v>
      </c>
      <c r="E23" s="39">
        <v>2225387.1</v>
      </c>
      <c r="F23" s="34">
        <f t="shared" si="0"/>
        <v>-2225387.1</v>
      </c>
    </row>
    <row r="24" spans="1:6" ht="51">
      <c r="A24" s="30" t="s">
        <v>273</v>
      </c>
      <c r="B24" s="14" t="s">
        <v>105</v>
      </c>
      <c r="C24" s="30" t="s">
        <v>288</v>
      </c>
      <c r="D24" s="39">
        <v>0</v>
      </c>
      <c r="E24" s="39">
        <v>28908.23</v>
      </c>
      <c r="F24" s="34">
        <f t="shared" si="0"/>
        <v>-28908.23</v>
      </c>
    </row>
    <row r="25" spans="1:6" ht="38.25">
      <c r="A25" s="30" t="s">
        <v>219</v>
      </c>
      <c r="B25" s="14" t="s">
        <v>105</v>
      </c>
      <c r="C25" s="30" t="s">
        <v>221</v>
      </c>
      <c r="D25" s="39">
        <v>0</v>
      </c>
      <c r="E25" s="39">
        <v>10781.8</v>
      </c>
      <c r="F25" s="34">
        <f t="shared" si="0"/>
        <v>-10781.8</v>
      </c>
    </row>
    <row r="26" spans="1:6" ht="38.25">
      <c r="A26" s="30" t="s">
        <v>219</v>
      </c>
      <c r="B26" s="14" t="s">
        <v>105</v>
      </c>
      <c r="C26" s="30" t="s">
        <v>260</v>
      </c>
      <c r="D26" s="39">
        <v>0</v>
      </c>
      <c r="E26" s="39">
        <v>10681.7</v>
      </c>
      <c r="F26" s="34">
        <f t="shared" si="0"/>
        <v>-10681.7</v>
      </c>
    </row>
    <row r="27" spans="1:6" ht="38.25">
      <c r="A27" s="30" t="s">
        <v>219</v>
      </c>
      <c r="B27" s="14" t="s">
        <v>105</v>
      </c>
      <c r="C27" s="30" t="s">
        <v>263</v>
      </c>
      <c r="D27" s="39">
        <v>0</v>
      </c>
      <c r="E27" s="39">
        <v>0.1</v>
      </c>
      <c r="F27" s="34">
        <f t="shared" si="0"/>
        <v>-0.1</v>
      </c>
    </row>
    <row r="28" spans="1:6" ht="38.25">
      <c r="A28" s="30" t="s">
        <v>219</v>
      </c>
      <c r="B28" s="14" t="s">
        <v>105</v>
      </c>
      <c r="C28" s="30" t="s">
        <v>230</v>
      </c>
      <c r="D28" s="39">
        <v>0</v>
      </c>
      <c r="E28" s="39">
        <v>100</v>
      </c>
      <c r="F28" s="34">
        <f t="shared" si="0"/>
        <v>-100</v>
      </c>
    </row>
    <row r="29" spans="1:6" ht="12.75">
      <c r="A29" s="30" t="s">
        <v>40</v>
      </c>
      <c r="B29" s="14" t="s">
        <v>105</v>
      </c>
      <c r="C29" s="30" t="s">
        <v>69</v>
      </c>
      <c r="D29" s="39">
        <v>395500</v>
      </c>
      <c r="E29" s="39">
        <f>SUM(E30+E46)</f>
        <v>476324.84</v>
      </c>
      <c r="F29" s="34">
        <f t="shared" si="0"/>
        <v>-80824.84000000003</v>
      </c>
    </row>
    <row r="30" spans="1:6" ht="25.5">
      <c r="A30" s="30" t="s">
        <v>41</v>
      </c>
      <c r="B30" s="14" t="s">
        <v>105</v>
      </c>
      <c r="C30" s="30" t="s">
        <v>70</v>
      </c>
      <c r="D30" s="39">
        <v>233300</v>
      </c>
      <c r="E30" s="39">
        <f>SUM(E31+E38+E44)</f>
        <v>391420.78</v>
      </c>
      <c r="F30" s="34">
        <f t="shared" si="0"/>
        <v>-158120.78000000003</v>
      </c>
    </row>
    <row r="31" spans="1:6" ht="25.5">
      <c r="A31" s="30" t="s">
        <v>42</v>
      </c>
      <c r="B31" s="14" t="s">
        <v>105</v>
      </c>
      <c r="C31" s="30" t="s">
        <v>71</v>
      </c>
      <c r="D31" s="39">
        <v>128500</v>
      </c>
      <c r="E31" s="39">
        <f>SUM(E33:E36)</f>
        <v>239765.14</v>
      </c>
      <c r="F31" s="34">
        <f t="shared" si="0"/>
        <v>-111265.14000000001</v>
      </c>
    </row>
    <row r="32" spans="1:6" ht="25.5">
      <c r="A32" s="30" t="s">
        <v>42</v>
      </c>
      <c r="B32" s="14" t="s">
        <v>105</v>
      </c>
      <c r="C32" s="30" t="s">
        <v>195</v>
      </c>
      <c r="D32" s="39">
        <v>128500</v>
      </c>
      <c r="E32" s="39">
        <v>239540.14</v>
      </c>
      <c r="F32" s="34">
        <f t="shared" si="0"/>
        <v>-111040.14000000001</v>
      </c>
    </row>
    <row r="33" spans="1:6" ht="25.5">
      <c r="A33" s="30" t="s">
        <v>42</v>
      </c>
      <c r="B33" s="14" t="s">
        <v>105</v>
      </c>
      <c r="C33" s="30" t="s">
        <v>196</v>
      </c>
      <c r="D33" s="39">
        <v>0</v>
      </c>
      <c r="E33" s="39">
        <v>239229.5</v>
      </c>
      <c r="F33" s="34">
        <f t="shared" si="0"/>
        <v>-239229.5</v>
      </c>
    </row>
    <row r="34" spans="1:6" ht="25.5">
      <c r="A34" s="30" t="s">
        <v>42</v>
      </c>
      <c r="B34" s="14" t="s">
        <v>105</v>
      </c>
      <c r="C34" s="30" t="s">
        <v>222</v>
      </c>
      <c r="D34" s="39">
        <v>0</v>
      </c>
      <c r="E34" s="39">
        <v>85.64</v>
      </c>
      <c r="F34" s="34">
        <f t="shared" si="0"/>
        <v>-85.64</v>
      </c>
    </row>
    <row r="35" spans="1:6" ht="25.5">
      <c r="A35" s="30" t="s">
        <v>42</v>
      </c>
      <c r="B35" s="14" t="s">
        <v>105</v>
      </c>
      <c r="C35" s="30" t="s">
        <v>234</v>
      </c>
      <c r="D35" s="39">
        <v>0</v>
      </c>
      <c r="E35" s="39">
        <v>225</v>
      </c>
      <c r="F35" s="34">
        <f t="shared" si="0"/>
        <v>-225</v>
      </c>
    </row>
    <row r="36" spans="1:6" ht="38.25">
      <c r="A36" s="30" t="s">
        <v>274</v>
      </c>
      <c r="B36" s="14" t="s">
        <v>105</v>
      </c>
      <c r="C36" s="30" t="s">
        <v>289</v>
      </c>
      <c r="D36" s="39">
        <v>0</v>
      </c>
      <c r="E36" s="39">
        <v>225</v>
      </c>
      <c r="F36" s="34">
        <f t="shared" si="0"/>
        <v>-225</v>
      </c>
    </row>
    <row r="37" spans="1:6" ht="38.25">
      <c r="A37" s="30" t="s">
        <v>274</v>
      </c>
      <c r="B37" s="14" t="s">
        <v>105</v>
      </c>
      <c r="C37" s="30" t="s">
        <v>290</v>
      </c>
      <c r="D37" s="39">
        <v>0</v>
      </c>
      <c r="E37" s="39">
        <v>225</v>
      </c>
      <c r="F37" s="34">
        <f t="shared" si="0"/>
        <v>-225</v>
      </c>
    </row>
    <row r="38" spans="1:6" ht="38.25">
      <c r="A38" s="30" t="s">
        <v>43</v>
      </c>
      <c r="B38" s="14" t="s">
        <v>105</v>
      </c>
      <c r="C38" s="30" t="s">
        <v>72</v>
      </c>
      <c r="D38" s="39">
        <v>104800</v>
      </c>
      <c r="E38" s="39">
        <v>20127.39</v>
      </c>
      <c r="F38" s="34">
        <f t="shared" si="0"/>
        <v>84672.61</v>
      </c>
    </row>
    <row r="39" spans="1:6" ht="38.25">
      <c r="A39" s="30" t="s">
        <v>43</v>
      </c>
      <c r="B39" s="14" t="s">
        <v>105</v>
      </c>
      <c r="C39" s="30" t="s">
        <v>197</v>
      </c>
      <c r="D39" s="39">
        <v>104800</v>
      </c>
      <c r="E39" s="39">
        <v>29051.33</v>
      </c>
      <c r="F39" s="34">
        <f t="shared" si="0"/>
        <v>75748.67</v>
      </c>
    </row>
    <row r="40" spans="1:6" ht="38.25">
      <c r="A40" s="30" t="s">
        <v>43</v>
      </c>
      <c r="B40" s="14" t="s">
        <v>105</v>
      </c>
      <c r="C40" s="30" t="s">
        <v>225</v>
      </c>
      <c r="D40" s="39">
        <v>0</v>
      </c>
      <c r="E40" s="39">
        <v>28875.83</v>
      </c>
      <c r="F40" s="34">
        <f t="shared" si="0"/>
        <v>-28875.83</v>
      </c>
    </row>
    <row r="41" spans="1:6" ht="38.25">
      <c r="A41" s="30" t="s">
        <v>43</v>
      </c>
      <c r="B41" s="14" t="s">
        <v>105</v>
      </c>
      <c r="C41" s="30" t="s">
        <v>226</v>
      </c>
      <c r="D41" s="39">
        <v>0</v>
      </c>
      <c r="E41" s="39">
        <v>175.5</v>
      </c>
      <c r="F41" s="34">
        <f t="shared" si="0"/>
        <v>-175.5</v>
      </c>
    </row>
    <row r="42" spans="1:6" ht="51">
      <c r="A42" s="30" t="s">
        <v>259</v>
      </c>
      <c r="B42" s="14" t="s">
        <v>105</v>
      </c>
      <c r="C42" s="30" t="s">
        <v>261</v>
      </c>
      <c r="D42" s="39">
        <v>0</v>
      </c>
      <c r="E42" s="39">
        <v>-8923.94</v>
      </c>
      <c r="F42" s="34">
        <f>SUM(D42-E42)</f>
        <v>8923.94</v>
      </c>
    </row>
    <row r="43" spans="1:6" ht="51">
      <c r="A43" s="30" t="s">
        <v>259</v>
      </c>
      <c r="B43" s="14" t="s">
        <v>105</v>
      </c>
      <c r="C43" s="30" t="s">
        <v>262</v>
      </c>
      <c r="D43" s="39">
        <v>0</v>
      </c>
      <c r="E43" s="39">
        <v>-8923.94</v>
      </c>
      <c r="F43" s="34">
        <f t="shared" si="0"/>
        <v>8923.94</v>
      </c>
    </row>
    <row r="44" spans="1:6" ht="25.5">
      <c r="A44" s="30" t="s">
        <v>241</v>
      </c>
      <c r="B44" s="14" t="s">
        <v>105</v>
      </c>
      <c r="C44" s="30" t="s">
        <v>248</v>
      </c>
      <c r="D44" s="39">
        <v>0</v>
      </c>
      <c r="E44" s="39">
        <v>131528.25</v>
      </c>
      <c r="F44" s="34">
        <f t="shared" si="0"/>
        <v>-131528.25</v>
      </c>
    </row>
    <row r="45" spans="1:6" ht="25.5">
      <c r="A45" s="30" t="s">
        <v>241</v>
      </c>
      <c r="B45" s="14" t="s">
        <v>105</v>
      </c>
      <c r="C45" s="30" t="s">
        <v>249</v>
      </c>
      <c r="D45" s="39">
        <v>0</v>
      </c>
      <c r="E45" s="39">
        <v>131528.25</v>
      </c>
      <c r="F45" s="34">
        <f t="shared" si="0"/>
        <v>-131528.25</v>
      </c>
    </row>
    <row r="46" spans="1:6" ht="12.75">
      <c r="A46" s="30" t="s">
        <v>44</v>
      </c>
      <c r="B46" s="14" t="s">
        <v>105</v>
      </c>
      <c r="C46" s="30" t="s">
        <v>73</v>
      </c>
      <c r="D46" s="39">
        <v>162200</v>
      </c>
      <c r="E46" s="39">
        <v>84904.06</v>
      </c>
      <c r="F46" s="34">
        <f t="shared" si="0"/>
        <v>77295.94</v>
      </c>
    </row>
    <row r="47" spans="1:6" ht="12.75">
      <c r="A47" s="30" t="s">
        <v>44</v>
      </c>
      <c r="B47" s="14" t="s">
        <v>105</v>
      </c>
      <c r="C47" s="30" t="s">
        <v>258</v>
      </c>
      <c r="D47" s="39">
        <v>0</v>
      </c>
      <c r="E47" s="39">
        <v>384.56</v>
      </c>
      <c r="F47" s="34">
        <f t="shared" si="0"/>
        <v>-384.56</v>
      </c>
    </row>
    <row r="48" spans="1:6" ht="12.75">
      <c r="A48" s="30" t="s">
        <v>44</v>
      </c>
      <c r="B48" s="14" t="s">
        <v>105</v>
      </c>
      <c r="C48" s="30" t="s">
        <v>198</v>
      </c>
      <c r="D48" s="39">
        <v>162200</v>
      </c>
      <c r="E48" s="39">
        <v>0</v>
      </c>
      <c r="F48" s="34">
        <f t="shared" si="0"/>
        <v>162200</v>
      </c>
    </row>
    <row r="49" spans="1:6" ht="12.75">
      <c r="A49" s="30" t="s">
        <v>220</v>
      </c>
      <c r="B49" s="14" t="s">
        <v>105</v>
      </c>
      <c r="C49" s="30" t="s">
        <v>223</v>
      </c>
      <c r="D49" s="39">
        <v>0</v>
      </c>
      <c r="E49" s="39">
        <v>84519.5</v>
      </c>
      <c r="F49" s="34">
        <f t="shared" si="0"/>
        <v>-84519.5</v>
      </c>
    </row>
    <row r="50" spans="1:6" ht="12.75">
      <c r="A50" s="30" t="s">
        <v>220</v>
      </c>
      <c r="B50" s="14" t="s">
        <v>105</v>
      </c>
      <c r="C50" s="30" t="s">
        <v>235</v>
      </c>
      <c r="D50" s="39">
        <v>0</v>
      </c>
      <c r="E50" s="39">
        <v>384.56</v>
      </c>
      <c r="F50" s="34">
        <f t="shared" si="0"/>
        <v>-384.56</v>
      </c>
    </row>
    <row r="51" spans="1:6" ht="51">
      <c r="A51" s="30" t="s">
        <v>275</v>
      </c>
      <c r="B51" s="14" t="s">
        <v>105</v>
      </c>
      <c r="C51" s="30" t="s">
        <v>291</v>
      </c>
      <c r="D51" s="39">
        <v>0</v>
      </c>
      <c r="E51" s="39">
        <v>0</v>
      </c>
      <c r="F51" s="34">
        <f t="shared" si="0"/>
        <v>0</v>
      </c>
    </row>
    <row r="52" spans="1:6" ht="12.75">
      <c r="A52" s="30" t="s">
        <v>45</v>
      </c>
      <c r="B52" s="14" t="s">
        <v>105</v>
      </c>
      <c r="C52" s="30" t="s">
        <v>74</v>
      </c>
      <c r="D52" s="39">
        <v>2411200</v>
      </c>
      <c r="E52" s="39">
        <f>SUM(E53+E57)</f>
        <v>2103699.43</v>
      </c>
      <c r="F52" s="34">
        <f t="shared" si="0"/>
        <v>307500.56999999983</v>
      </c>
    </row>
    <row r="53" spans="1:6" ht="12.75">
      <c r="A53" s="30" t="s">
        <v>46</v>
      </c>
      <c r="B53" s="14" t="s">
        <v>105</v>
      </c>
      <c r="C53" s="30" t="s">
        <v>75</v>
      </c>
      <c r="D53" s="39">
        <v>112700</v>
      </c>
      <c r="E53" s="39">
        <v>143221.1</v>
      </c>
      <c r="F53" s="34">
        <f t="shared" si="0"/>
        <v>-30521.100000000006</v>
      </c>
    </row>
    <row r="54" spans="1:6" ht="38.25">
      <c r="A54" s="30" t="s">
        <v>47</v>
      </c>
      <c r="B54" s="14" t="s">
        <v>105</v>
      </c>
      <c r="C54" s="30" t="s">
        <v>76</v>
      </c>
      <c r="D54" s="39">
        <v>112700</v>
      </c>
      <c r="E54" s="39">
        <v>143221.1</v>
      </c>
      <c r="F54" s="34">
        <f t="shared" si="0"/>
        <v>-30521.100000000006</v>
      </c>
    </row>
    <row r="55" spans="1:6" ht="38.25">
      <c r="A55" s="30" t="s">
        <v>47</v>
      </c>
      <c r="B55" s="14" t="s">
        <v>105</v>
      </c>
      <c r="C55" s="30" t="s">
        <v>77</v>
      </c>
      <c r="D55" s="39">
        <v>0</v>
      </c>
      <c r="E55" s="39">
        <v>143185.6</v>
      </c>
      <c r="F55" s="34">
        <f t="shared" si="0"/>
        <v>-143185.6</v>
      </c>
    </row>
    <row r="56" spans="1:6" ht="38.25">
      <c r="A56" s="30" t="s">
        <v>47</v>
      </c>
      <c r="B56" s="14" t="s">
        <v>105</v>
      </c>
      <c r="C56" s="30" t="s">
        <v>78</v>
      </c>
      <c r="D56" s="39">
        <v>0</v>
      </c>
      <c r="E56" s="39">
        <v>35.5</v>
      </c>
      <c r="F56" s="34">
        <f t="shared" si="0"/>
        <v>-35.5</v>
      </c>
    </row>
    <row r="57" spans="1:6" ht="12.75">
      <c r="A57" s="30" t="s">
        <v>48</v>
      </c>
      <c r="B57" s="14" t="s">
        <v>105</v>
      </c>
      <c r="C57" s="30" t="s">
        <v>79</v>
      </c>
      <c r="D57" s="39">
        <v>2298500</v>
      </c>
      <c r="E57" s="39">
        <f>SUM(E58+E63)</f>
        <v>1960478.33</v>
      </c>
      <c r="F57" s="34">
        <f t="shared" si="0"/>
        <v>338021.6699999999</v>
      </c>
    </row>
    <row r="58" spans="1:6" ht="38.25">
      <c r="A58" s="30" t="s">
        <v>49</v>
      </c>
      <c r="B58" s="14" t="s">
        <v>105</v>
      </c>
      <c r="C58" s="30" t="s">
        <v>80</v>
      </c>
      <c r="D58" s="39">
        <v>2002500</v>
      </c>
      <c r="E58" s="39">
        <v>1551111.81</v>
      </c>
      <c r="F58" s="34">
        <f t="shared" si="0"/>
        <v>451388.18999999994</v>
      </c>
    </row>
    <row r="59" spans="1:6" ht="63.75">
      <c r="A59" s="30" t="s">
        <v>50</v>
      </c>
      <c r="B59" s="14" t="s">
        <v>105</v>
      </c>
      <c r="C59" s="30" t="s">
        <v>81</v>
      </c>
      <c r="D59" s="39">
        <v>2002500</v>
      </c>
      <c r="E59" s="39">
        <v>1551111.81</v>
      </c>
      <c r="F59" s="34">
        <f t="shared" si="0"/>
        <v>451388.18999999994</v>
      </c>
    </row>
    <row r="60" spans="1:6" ht="63.75">
      <c r="A60" s="30" t="s">
        <v>50</v>
      </c>
      <c r="B60" s="14" t="s">
        <v>105</v>
      </c>
      <c r="C60" s="30" t="s">
        <v>82</v>
      </c>
      <c r="D60" s="39">
        <v>0</v>
      </c>
      <c r="E60" s="39">
        <v>1546844.98</v>
      </c>
      <c r="F60" s="34">
        <f t="shared" si="0"/>
        <v>-1546844.98</v>
      </c>
    </row>
    <row r="61" spans="1:6" ht="63.75">
      <c r="A61" s="30" t="s">
        <v>50</v>
      </c>
      <c r="B61" s="14" t="s">
        <v>105</v>
      </c>
      <c r="C61" s="30" t="s">
        <v>83</v>
      </c>
      <c r="D61" s="39">
        <v>0</v>
      </c>
      <c r="E61" s="39">
        <v>1729.83</v>
      </c>
      <c r="F61" s="34">
        <f t="shared" si="0"/>
        <v>-1729.83</v>
      </c>
    </row>
    <row r="62" spans="1:6" ht="63.75">
      <c r="A62" s="30" t="s">
        <v>50</v>
      </c>
      <c r="B62" s="14" t="s">
        <v>105</v>
      </c>
      <c r="C62" s="30" t="s">
        <v>224</v>
      </c>
      <c r="D62" s="39">
        <v>0</v>
      </c>
      <c r="E62" s="39">
        <v>2537</v>
      </c>
      <c r="F62" s="34">
        <f t="shared" si="0"/>
        <v>-2537</v>
      </c>
    </row>
    <row r="63" spans="1:6" ht="38.25">
      <c r="A63" s="30" t="s">
        <v>51</v>
      </c>
      <c r="B63" s="14" t="s">
        <v>105</v>
      </c>
      <c r="C63" s="30" t="s">
        <v>84</v>
      </c>
      <c r="D63" s="39">
        <v>296000</v>
      </c>
      <c r="E63" s="39">
        <v>409366.52</v>
      </c>
      <c r="F63" s="34">
        <f t="shared" si="0"/>
        <v>-113366.52000000002</v>
      </c>
    </row>
    <row r="64" spans="1:6" ht="63.75">
      <c r="A64" s="30" t="s">
        <v>52</v>
      </c>
      <c r="B64" s="14" t="s">
        <v>105</v>
      </c>
      <c r="C64" s="30" t="s">
        <v>85</v>
      </c>
      <c r="D64" s="39">
        <v>296000</v>
      </c>
      <c r="E64" s="39">
        <v>409366.52</v>
      </c>
      <c r="F64" s="34">
        <f t="shared" si="0"/>
        <v>-113366.52000000002</v>
      </c>
    </row>
    <row r="65" spans="1:6" ht="63.75">
      <c r="A65" s="30" t="s">
        <v>52</v>
      </c>
      <c r="B65" s="14" t="s">
        <v>105</v>
      </c>
      <c r="C65" s="30" t="s">
        <v>86</v>
      </c>
      <c r="D65" s="39">
        <v>0</v>
      </c>
      <c r="E65" s="39">
        <v>408911.44</v>
      </c>
      <c r="F65" s="34">
        <f t="shared" si="0"/>
        <v>-408911.44</v>
      </c>
    </row>
    <row r="66" spans="1:6" ht="63.75">
      <c r="A66" s="30" t="s">
        <v>52</v>
      </c>
      <c r="B66" s="14" t="s">
        <v>105</v>
      </c>
      <c r="C66" s="30" t="s">
        <v>218</v>
      </c>
      <c r="D66" s="39">
        <v>0</v>
      </c>
      <c r="E66" s="39">
        <v>455.08</v>
      </c>
      <c r="F66" s="34">
        <f t="shared" si="0"/>
        <v>-455.08</v>
      </c>
    </row>
    <row r="67" spans="1:6" ht="12.75">
      <c r="A67" s="30" t="s">
        <v>167</v>
      </c>
      <c r="B67" s="14" t="s">
        <v>105</v>
      </c>
      <c r="C67" s="30" t="s">
        <v>292</v>
      </c>
      <c r="D67" s="39">
        <v>2900</v>
      </c>
      <c r="E67" s="39">
        <v>900</v>
      </c>
      <c r="F67" s="34">
        <f t="shared" si="0"/>
        <v>2000</v>
      </c>
    </row>
    <row r="68" spans="1:6" ht="12.75">
      <c r="A68" s="30" t="s">
        <v>242</v>
      </c>
      <c r="B68" s="14" t="s">
        <v>105</v>
      </c>
      <c r="C68" s="30" t="s">
        <v>270</v>
      </c>
      <c r="D68" s="39">
        <v>2900</v>
      </c>
      <c r="E68" s="39">
        <v>900</v>
      </c>
      <c r="F68" s="34">
        <f t="shared" si="0"/>
        <v>2000</v>
      </c>
    </row>
    <row r="69" spans="1:6" ht="38.25">
      <c r="A69" s="30" t="s">
        <v>243</v>
      </c>
      <c r="B69" s="14" t="s">
        <v>105</v>
      </c>
      <c r="C69" s="30" t="s">
        <v>293</v>
      </c>
      <c r="D69" s="39">
        <v>2900</v>
      </c>
      <c r="E69" s="39">
        <v>900</v>
      </c>
      <c r="F69" s="34">
        <f t="shared" si="0"/>
        <v>2000</v>
      </c>
    </row>
    <row r="70" spans="1:6" ht="51">
      <c r="A70" s="30" t="s">
        <v>244</v>
      </c>
      <c r="B70" s="14" t="s">
        <v>105</v>
      </c>
      <c r="C70" s="30" t="s">
        <v>294</v>
      </c>
      <c r="D70" s="39">
        <v>2900</v>
      </c>
      <c r="E70" s="39">
        <v>900</v>
      </c>
      <c r="F70" s="34">
        <f t="shared" si="0"/>
        <v>2000</v>
      </c>
    </row>
    <row r="71" spans="1:6" ht="12.75">
      <c r="A71" s="30" t="s">
        <v>167</v>
      </c>
      <c r="B71" s="14" t="s">
        <v>105</v>
      </c>
      <c r="C71" s="30" t="s">
        <v>87</v>
      </c>
      <c r="D71" s="39">
        <v>356500</v>
      </c>
      <c r="E71" s="39">
        <v>371053.11</v>
      </c>
      <c r="F71" s="34">
        <f t="shared" si="0"/>
        <v>-14553.109999999986</v>
      </c>
    </row>
    <row r="72" spans="1:6" ht="38.25">
      <c r="A72" s="30" t="s">
        <v>53</v>
      </c>
      <c r="B72" s="14" t="s">
        <v>105</v>
      </c>
      <c r="C72" s="30" t="s">
        <v>88</v>
      </c>
      <c r="D72" s="39">
        <v>356500</v>
      </c>
      <c r="E72" s="39">
        <v>371053.11</v>
      </c>
      <c r="F72" s="34">
        <f aca="true" t="shared" si="1" ref="F72:F124">SUM(D72-E72)</f>
        <v>-14553.109999999986</v>
      </c>
    </row>
    <row r="73" spans="1:6" ht="63.75">
      <c r="A73" s="30" t="s">
        <v>212</v>
      </c>
      <c r="B73" s="14" t="s">
        <v>105</v>
      </c>
      <c r="C73" s="30" t="s">
        <v>89</v>
      </c>
      <c r="D73" s="39">
        <v>356500</v>
      </c>
      <c r="E73" s="39">
        <v>371053.11</v>
      </c>
      <c r="F73" s="34">
        <f t="shared" si="1"/>
        <v>-14553.109999999986</v>
      </c>
    </row>
    <row r="74" spans="1:6" ht="63.75">
      <c r="A74" s="30" t="s">
        <v>54</v>
      </c>
      <c r="B74" s="14" t="s">
        <v>105</v>
      </c>
      <c r="C74" s="30" t="s">
        <v>90</v>
      </c>
      <c r="D74" s="39">
        <v>356500</v>
      </c>
      <c r="E74" s="39">
        <v>371053.11</v>
      </c>
      <c r="F74" s="34">
        <f t="shared" si="1"/>
        <v>-14553.109999999986</v>
      </c>
    </row>
    <row r="75" spans="1:6" ht="63.75">
      <c r="A75" s="30" t="s">
        <v>55</v>
      </c>
      <c r="B75" s="14" t="s">
        <v>105</v>
      </c>
      <c r="C75" s="30" t="s">
        <v>210</v>
      </c>
      <c r="D75" s="39">
        <v>356500</v>
      </c>
      <c r="E75" s="39">
        <v>371053.11</v>
      </c>
      <c r="F75" s="34">
        <f t="shared" si="1"/>
        <v>-14553.109999999986</v>
      </c>
    </row>
    <row r="76" spans="1:6" ht="12.75">
      <c r="A76" s="30" t="s">
        <v>167</v>
      </c>
      <c r="B76" s="14" t="s">
        <v>105</v>
      </c>
      <c r="C76" s="30" t="s">
        <v>250</v>
      </c>
      <c r="D76" s="39">
        <v>0</v>
      </c>
      <c r="E76" s="39">
        <v>0</v>
      </c>
      <c r="F76" s="34">
        <f t="shared" si="1"/>
        <v>0</v>
      </c>
    </row>
    <row r="77" spans="1:6" ht="12.75">
      <c r="A77" s="30" t="s">
        <v>242</v>
      </c>
      <c r="B77" s="14" t="s">
        <v>105</v>
      </c>
      <c r="C77" s="30" t="s">
        <v>251</v>
      </c>
      <c r="D77" s="39">
        <v>0</v>
      </c>
      <c r="E77" s="39">
        <v>0</v>
      </c>
      <c r="F77" s="34">
        <f t="shared" si="1"/>
        <v>0</v>
      </c>
    </row>
    <row r="78" spans="1:6" ht="38.25">
      <c r="A78" s="30" t="s">
        <v>243</v>
      </c>
      <c r="B78" s="14" t="s">
        <v>105</v>
      </c>
      <c r="C78" s="30" t="s">
        <v>252</v>
      </c>
      <c r="D78" s="39">
        <v>0</v>
      </c>
      <c r="E78" s="39">
        <v>0</v>
      </c>
      <c r="F78" s="34">
        <f t="shared" si="1"/>
        <v>0</v>
      </c>
    </row>
    <row r="79" spans="1:6" ht="63.75" customHeight="1">
      <c r="A79" s="30" t="s">
        <v>244</v>
      </c>
      <c r="B79" s="14" t="s">
        <v>105</v>
      </c>
      <c r="C79" s="30" t="s">
        <v>253</v>
      </c>
      <c r="D79" s="39">
        <v>0</v>
      </c>
      <c r="E79" s="39">
        <v>0</v>
      </c>
      <c r="F79" s="34">
        <f t="shared" si="1"/>
        <v>0</v>
      </c>
    </row>
    <row r="80" spans="1:6" ht="12.75">
      <c r="A80" s="30" t="s">
        <v>167</v>
      </c>
      <c r="B80" s="14" t="s">
        <v>105</v>
      </c>
      <c r="C80" s="30" t="s">
        <v>201</v>
      </c>
      <c r="D80" s="39">
        <v>430000</v>
      </c>
      <c r="E80" s="39">
        <v>360401.3</v>
      </c>
      <c r="F80" s="34">
        <f t="shared" si="1"/>
        <v>69598.70000000001</v>
      </c>
    </row>
    <row r="81" spans="1:6" ht="25.5">
      <c r="A81" s="30" t="s">
        <v>204</v>
      </c>
      <c r="B81" s="14" t="s">
        <v>105</v>
      </c>
      <c r="C81" s="30" t="s">
        <v>202</v>
      </c>
      <c r="D81" s="39">
        <v>430000</v>
      </c>
      <c r="E81" s="39">
        <v>360401.3</v>
      </c>
      <c r="F81" s="34">
        <f t="shared" si="1"/>
        <v>69598.70000000001</v>
      </c>
    </row>
    <row r="82" spans="1:6" ht="51">
      <c r="A82" s="30" t="s">
        <v>213</v>
      </c>
      <c r="B82" s="14" t="s">
        <v>105</v>
      </c>
      <c r="C82" s="30" t="s">
        <v>203</v>
      </c>
      <c r="D82" s="39">
        <v>430000</v>
      </c>
      <c r="E82" s="39">
        <v>360401.3</v>
      </c>
      <c r="F82" s="34">
        <f t="shared" si="1"/>
        <v>69598.70000000001</v>
      </c>
    </row>
    <row r="83" spans="1:6" ht="25.5">
      <c r="A83" s="30" t="s">
        <v>245</v>
      </c>
      <c r="B83" s="14" t="s">
        <v>105</v>
      </c>
      <c r="C83" s="30" t="s">
        <v>254</v>
      </c>
      <c r="D83" s="39">
        <v>430000</v>
      </c>
      <c r="E83" s="39">
        <v>360401.3</v>
      </c>
      <c r="F83" s="34">
        <f t="shared" si="1"/>
        <v>69598.70000000001</v>
      </c>
    </row>
    <row r="84" spans="1:6" ht="38.25">
      <c r="A84" s="30" t="s">
        <v>205</v>
      </c>
      <c r="B84" s="14" t="s">
        <v>105</v>
      </c>
      <c r="C84" s="30" t="s">
        <v>211</v>
      </c>
      <c r="D84" s="39">
        <v>430000</v>
      </c>
      <c r="E84" s="39">
        <v>360401.3</v>
      </c>
      <c r="F84" s="34">
        <f t="shared" si="1"/>
        <v>69598.70000000001</v>
      </c>
    </row>
    <row r="85" spans="1:6" ht="12.75">
      <c r="A85" s="30" t="s">
        <v>167</v>
      </c>
      <c r="B85" s="14" t="s">
        <v>105</v>
      </c>
      <c r="C85" s="30" t="s">
        <v>91</v>
      </c>
      <c r="D85" s="39">
        <v>634400</v>
      </c>
      <c r="E85" s="39">
        <v>1202163.25</v>
      </c>
      <c r="F85" s="34">
        <f t="shared" si="1"/>
        <v>-567763.25</v>
      </c>
    </row>
    <row r="86" spans="1:6" ht="12.75">
      <c r="A86" s="30" t="s">
        <v>56</v>
      </c>
      <c r="B86" s="14" t="s">
        <v>105</v>
      </c>
      <c r="C86" s="30" t="s">
        <v>92</v>
      </c>
      <c r="D86" s="39">
        <v>15400</v>
      </c>
      <c r="E86" s="39">
        <v>18600</v>
      </c>
      <c r="F86" s="34">
        <f t="shared" si="1"/>
        <v>-3200</v>
      </c>
    </row>
    <row r="87" spans="1:6" ht="38.25">
      <c r="A87" s="30" t="s">
        <v>57</v>
      </c>
      <c r="B87" s="14" t="s">
        <v>105</v>
      </c>
      <c r="C87" s="30" t="s">
        <v>93</v>
      </c>
      <c r="D87" s="39">
        <v>15400</v>
      </c>
      <c r="E87" s="39">
        <v>18600</v>
      </c>
      <c r="F87" s="34">
        <f t="shared" si="1"/>
        <v>-3200</v>
      </c>
    </row>
    <row r="88" spans="1:6" ht="63.75">
      <c r="A88" s="30" t="s">
        <v>58</v>
      </c>
      <c r="B88" s="14" t="s">
        <v>105</v>
      </c>
      <c r="C88" s="30" t="s">
        <v>255</v>
      </c>
      <c r="D88" s="39">
        <v>15400</v>
      </c>
      <c r="E88" s="39">
        <v>18600</v>
      </c>
      <c r="F88" s="34">
        <f t="shared" si="1"/>
        <v>-3200</v>
      </c>
    </row>
    <row r="89" spans="1:6" ht="63.75">
      <c r="A89" s="30" t="s">
        <v>58</v>
      </c>
      <c r="B89" s="14" t="s">
        <v>105</v>
      </c>
      <c r="C89" s="30" t="s">
        <v>94</v>
      </c>
      <c r="D89" s="39">
        <v>0</v>
      </c>
      <c r="E89" s="39">
        <v>12150</v>
      </c>
      <c r="F89" s="34">
        <f t="shared" si="1"/>
        <v>-12150</v>
      </c>
    </row>
    <row r="90" spans="1:6" ht="63.75">
      <c r="A90" s="30" t="s">
        <v>58</v>
      </c>
      <c r="B90" s="14" t="s">
        <v>105</v>
      </c>
      <c r="C90" s="30" t="s">
        <v>295</v>
      </c>
      <c r="D90" s="39">
        <v>0</v>
      </c>
      <c r="E90" s="39">
        <v>6450</v>
      </c>
      <c r="F90" s="34">
        <f t="shared" si="1"/>
        <v>-6450</v>
      </c>
    </row>
    <row r="91" spans="1:6" ht="38.25">
      <c r="A91" s="30" t="s">
        <v>53</v>
      </c>
      <c r="B91" s="14" t="s">
        <v>105</v>
      </c>
      <c r="C91" s="30" t="s">
        <v>95</v>
      </c>
      <c r="D91" s="39">
        <v>138600</v>
      </c>
      <c r="E91" s="39">
        <v>153163.25</v>
      </c>
      <c r="F91" s="34">
        <f t="shared" si="1"/>
        <v>-14563.25</v>
      </c>
    </row>
    <row r="92" spans="1:6" ht="63.75">
      <c r="A92" s="30" t="s">
        <v>212</v>
      </c>
      <c r="B92" s="14" t="s">
        <v>105</v>
      </c>
      <c r="C92" s="30" t="s">
        <v>96</v>
      </c>
      <c r="D92" s="39">
        <v>138600</v>
      </c>
      <c r="E92" s="39">
        <v>153163.25</v>
      </c>
      <c r="F92" s="34">
        <f t="shared" si="1"/>
        <v>-14563.25</v>
      </c>
    </row>
    <row r="93" spans="1:6" ht="38.25">
      <c r="A93" s="30" t="s">
        <v>246</v>
      </c>
      <c r="B93" s="14" t="s">
        <v>105</v>
      </c>
      <c r="C93" s="30" t="s">
        <v>256</v>
      </c>
      <c r="D93" s="39">
        <v>138600</v>
      </c>
      <c r="E93" s="39">
        <v>153163.25</v>
      </c>
      <c r="F93" s="34">
        <f t="shared" si="1"/>
        <v>-14563.25</v>
      </c>
    </row>
    <row r="94" spans="1:6" ht="25.5">
      <c r="A94" s="30" t="s">
        <v>247</v>
      </c>
      <c r="B94" s="14" t="s">
        <v>105</v>
      </c>
      <c r="C94" s="30" t="s">
        <v>257</v>
      </c>
      <c r="D94" s="39">
        <v>138600</v>
      </c>
      <c r="E94" s="39">
        <v>153163.25</v>
      </c>
      <c r="F94" s="34">
        <f t="shared" si="1"/>
        <v>-14563.25</v>
      </c>
    </row>
    <row r="95" spans="1:6" ht="25.5">
      <c r="A95" s="30" t="s">
        <v>231</v>
      </c>
      <c r="B95" s="14" t="s">
        <v>105</v>
      </c>
      <c r="C95" s="30" t="s">
        <v>236</v>
      </c>
      <c r="D95" s="39">
        <v>0</v>
      </c>
      <c r="E95" s="39">
        <v>3054.71</v>
      </c>
      <c r="F95" s="34">
        <f t="shared" si="1"/>
        <v>-3054.71</v>
      </c>
    </row>
    <row r="96" spans="1:6" ht="12.75">
      <c r="A96" s="30" t="s">
        <v>232</v>
      </c>
      <c r="B96" s="14" t="s">
        <v>105</v>
      </c>
      <c r="C96" s="30" t="s">
        <v>237</v>
      </c>
      <c r="D96" s="39">
        <v>0</v>
      </c>
      <c r="E96" s="39">
        <v>3054.71</v>
      </c>
      <c r="F96" s="34">
        <f t="shared" si="1"/>
        <v>-3054.71</v>
      </c>
    </row>
    <row r="97" spans="1:6" ht="12.75">
      <c r="A97" s="30" t="s">
        <v>233</v>
      </c>
      <c r="B97" s="14" t="s">
        <v>105</v>
      </c>
      <c r="C97" s="30" t="s">
        <v>238</v>
      </c>
      <c r="D97" s="39">
        <v>0</v>
      </c>
      <c r="E97" s="39">
        <v>3054.71</v>
      </c>
      <c r="F97" s="34">
        <f t="shared" si="1"/>
        <v>-3054.71</v>
      </c>
    </row>
    <row r="98" spans="1:6" ht="25.5">
      <c r="A98" s="30" t="s">
        <v>204</v>
      </c>
      <c r="B98" s="14" t="s">
        <v>105</v>
      </c>
      <c r="C98" s="30" t="s">
        <v>296</v>
      </c>
      <c r="D98" s="39">
        <v>480400</v>
      </c>
      <c r="E98" s="39">
        <v>1030400</v>
      </c>
      <c r="F98" s="34">
        <f t="shared" si="1"/>
        <v>-550000</v>
      </c>
    </row>
    <row r="99" spans="1:6" ht="76.5">
      <c r="A99" s="30" t="s">
        <v>276</v>
      </c>
      <c r="B99" s="14" t="s">
        <v>105</v>
      </c>
      <c r="C99" s="30" t="s">
        <v>297</v>
      </c>
      <c r="D99" s="39">
        <v>265300</v>
      </c>
      <c r="E99" s="39">
        <v>265300</v>
      </c>
      <c r="F99" s="34">
        <f t="shared" si="1"/>
        <v>0</v>
      </c>
    </row>
    <row r="100" spans="1:6" ht="76.5">
      <c r="A100" s="30" t="s">
        <v>277</v>
      </c>
      <c r="B100" s="14" t="s">
        <v>105</v>
      </c>
      <c r="C100" s="30" t="s">
        <v>298</v>
      </c>
      <c r="D100" s="39">
        <v>265300</v>
      </c>
      <c r="E100" s="39">
        <v>265300</v>
      </c>
      <c r="F100" s="34">
        <f t="shared" si="1"/>
        <v>0</v>
      </c>
    </row>
    <row r="101" spans="1:6" ht="63.75">
      <c r="A101" s="30" t="s">
        <v>278</v>
      </c>
      <c r="B101" s="14" t="s">
        <v>105</v>
      </c>
      <c r="C101" s="30" t="s">
        <v>299</v>
      </c>
      <c r="D101" s="39">
        <v>265300</v>
      </c>
      <c r="E101" s="39">
        <v>265300</v>
      </c>
      <c r="F101" s="34">
        <f t="shared" si="1"/>
        <v>0</v>
      </c>
    </row>
    <row r="102" spans="1:6" ht="51">
      <c r="A102" s="30" t="s">
        <v>213</v>
      </c>
      <c r="B102" s="14" t="s">
        <v>105</v>
      </c>
      <c r="C102" s="30" t="s">
        <v>300</v>
      </c>
      <c r="D102" s="39">
        <v>215100</v>
      </c>
      <c r="E102" s="39">
        <v>765100</v>
      </c>
      <c r="F102" s="34">
        <f t="shared" si="1"/>
        <v>-550000</v>
      </c>
    </row>
    <row r="103" spans="1:6" ht="51">
      <c r="A103" s="30" t="s">
        <v>279</v>
      </c>
      <c r="B103" s="14" t="s">
        <v>105</v>
      </c>
      <c r="C103" s="30" t="s">
        <v>301</v>
      </c>
      <c r="D103" s="39">
        <v>215100</v>
      </c>
      <c r="E103" s="39">
        <v>765100</v>
      </c>
      <c r="F103" s="34">
        <f t="shared" si="1"/>
        <v>-550000</v>
      </c>
    </row>
    <row r="104" spans="1:6" ht="51">
      <c r="A104" s="30" t="s">
        <v>280</v>
      </c>
      <c r="B104" s="14" t="s">
        <v>105</v>
      </c>
      <c r="C104" s="30" t="s">
        <v>302</v>
      </c>
      <c r="D104" s="39">
        <v>215100</v>
      </c>
      <c r="E104" s="39">
        <v>765100</v>
      </c>
      <c r="F104" s="34">
        <f t="shared" si="1"/>
        <v>-550000</v>
      </c>
    </row>
    <row r="105" spans="1:6" ht="12.75">
      <c r="A105" s="30" t="s">
        <v>281</v>
      </c>
      <c r="B105" s="14" t="s">
        <v>105</v>
      </c>
      <c r="C105" s="30" t="s">
        <v>303</v>
      </c>
      <c r="D105" s="39">
        <v>0</v>
      </c>
      <c r="E105" s="39">
        <v>75683.79</v>
      </c>
      <c r="F105" s="34">
        <f t="shared" si="1"/>
        <v>-75683.79</v>
      </c>
    </row>
    <row r="106" spans="1:6" ht="12.75">
      <c r="A106" s="30" t="s">
        <v>282</v>
      </c>
      <c r="B106" s="14" t="s">
        <v>105</v>
      </c>
      <c r="C106" s="30" t="s">
        <v>304</v>
      </c>
      <c r="D106" s="39">
        <v>0</v>
      </c>
      <c r="E106" s="39">
        <v>75683.79</v>
      </c>
      <c r="F106" s="34">
        <f t="shared" si="1"/>
        <v>-75683.79</v>
      </c>
    </row>
    <row r="107" spans="1:6" ht="25.5">
      <c r="A107" s="30" t="s">
        <v>283</v>
      </c>
      <c r="B107" s="14" t="s">
        <v>105</v>
      </c>
      <c r="C107" s="30" t="s">
        <v>305</v>
      </c>
      <c r="D107" s="39">
        <v>0</v>
      </c>
      <c r="E107" s="39">
        <v>75683.79</v>
      </c>
      <c r="F107" s="34">
        <f t="shared" si="1"/>
        <v>-75683.79</v>
      </c>
    </row>
    <row r="108" spans="1:6" ht="12.75">
      <c r="A108" s="30" t="s">
        <v>59</v>
      </c>
      <c r="B108" s="14" t="s">
        <v>105</v>
      </c>
      <c r="C108" s="30" t="s">
        <v>97</v>
      </c>
      <c r="D108" s="39">
        <v>1707145.53</v>
      </c>
      <c r="E108" s="39">
        <f>SUM(E109+E123)</f>
        <v>1636257.53</v>
      </c>
      <c r="F108" s="34">
        <f t="shared" si="1"/>
        <v>70888</v>
      </c>
    </row>
    <row r="109" spans="1:6" ht="25.5">
      <c r="A109" s="30" t="s">
        <v>60</v>
      </c>
      <c r="B109" s="14" t="s">
        <v>105</v>
      </c>
      <c r="C109" s="30" t="s">
        <v>98</v>
      </c>
      <c r="D109" s="39">
        <v>1798100</v>
      </c>
      <c r="E109" s="39">
        <f>SUM(E110+E115+E120)</f>
        <v>1727212</v>
      </c>
      <c r="F109" s="34">
        <f t="shared" si="1"/>
        <v>70888</v>
      </c>
    </row>
    <row r="110" spans="1:6" ht="25.5">
      <c r="A110" s="30" t="s">
        <v>176</v>
      </c>
      <c r="B110" s="14" t="s">
        <v>105</v>
      </c>
      <c r="C110" s="30" t="s">
        <v>179</v>
      </c>
      <c r="D110" s="39">
        <v>1208300</v>
      </c>
      <c r="E110" s="39">
        <v>1175000</v>
      </c>
      <c r="F110" s="34">
        <f t="shared" si="1"/>
        <v>33300</v>
      </c>
    </row>
    <row r="111" spans="1:6" ht="12.75">
      <c r="A111" s="30" t="s">
        <v>177</v>
      </c>
      <c r="B111" s="14" t="s">
        <v>105</v>
      </c>
      <c r="C111" s="30" t="s">
        <v>180</v>
      </c>
      <c r="D111" s="39">
        <v>1208300</v>
      </c>
      <c r="E111" s="39">
        <v>1175000</v>
      </c>
      <c r="F111" s="34">
        <f t="shared" si="1"/>
        <v>33300</v>
      </c>
    </row>
    <row r="112" spans="1:6" ht="25.5">
      <c r="A112" s="30" t="s">
        <v>178</v>
      </c>
      <c r="B112" s="14" t="s">
        <v>105</v>
      </c>
      <c r="C112" s="30" t="s">
        <v>181</v>
      </c>
      <c r="D112" s="39">
        <v>1208300</v>
      </c>
      <c r="E112" s="39">
        <v>1175000</v>
      </c>
      <c r="F112" s="34">
        <f t="shared" si="1"/>
        <v>33300</v>
      </c>
    </row>
    <row r="113" spans="1:6" ht="25.5">
      <c r="A113" s="30" t="s">
        <v>284</v>
      </c>
      <c r="B113" s="14" t="s">
        <v>105</v>
      </c>
      <c r="C113" s="30" t="s">
        <v>306</v>
      </c>
      <c r="D113" s="39">
        <v>0</v>
      </c>
      <c r="E113" s="39">
        <v>0</v>
      </c>
      <c r="F113" s="34">
        <f t="shared" si="1"/>
        <v>0</v>
      </c>
    </row>
    <row r="114" spans="1:6" ht="25.5">
      <c r="A114" s="30" t="s">
        <v>285</v>
      </c>
      <c r="B114" s="14" t="s">
        <v>105</v>
      </c>
      <c r="C114" s="30" t="s">
        <v>307</v>
      </c>
      <c r="D114" s="39">
        <v>0</v>
      </c>
      <c r="E114" s="39">
        <v>0</v>
      </c>
      <c r="F114" s="34">
        <f t="shared" si="1"/>
        <v>0</v>
      </c>
    </row>
    <row r="115" spans="1:6" ht="25.5">
      <c r="A115" s="30" t="s">
        <v>61</v>
      </c>
      <c r="B115" s="14" t="s">
        <v>105</v>
      </c>
      <c r="C115" s="30" t="s">
        <v>99</v>
      </c>
      <c r="D115" s="39">
        <v>154600</v>
      </c>
      <c r="E115" s="39">
        <v>154600</v>
      </c>
      <c r="F115" s="34">
        <f t="shared" si="1"/>
        <v>0</v>
      </c>
    </row>
    <row r="116" spans="1:6" ht="38.25">
      <c r="A116" s="30" t="s">
        <v>62</v>
      </c>
      <c r="B116" s="14" t="s">
        <v>105</v>
      </c>
      <c r="C116" s="30" t="s">
        <v>100</v>
      </c>
      <c r="D116" s="39">
        <v>154400</v>
      </c>
      <c r="E116" s="39">
        <v>154400</v>
      </c>
      <c r="F116" s="34">
        <f t="shared" si="1"/>
        <v>0</v>
      </c>
    </row>
    <row r="117" spans="1:6" ht="38.25">
      <c r="A117" s="30" t="s">
        <v>63</v>
      </c>
      <c r="B117" s="14" t="s">
        <v>105</v>
      </c>
      <c r="C117" s="30" t="s">
        <v>101</v>
      </c>
      <c r="D117" s="39">
        <v>154400</v>
      </c>
      <c r="E117" s="39">
        <v>154400</v>
      </c>
      <c r="F117" s="34">
        <f t="shared" si="1"/>
        <v>0</v>
      </c>
    </row>
    <row r="118" spans="1:6" ht="38.25">
      <c r="A118" s="30" t="s">
        <v>192</v>
      </c>
      <c r="B118" s="14" t="s">
        <v>105</v>
      </c>
      <c r="C118" s="30" t="s">
        <v>199</v>
      </c>
      <c r="D118" s="39">
        <v>200</v>
      </c>
      <c r="E118" s="39">
        <v>200</v>
      </c>
      <c r="F118" s="34">
        <f t="shared" si="1"/>
        <v>0</v>
      </c>
    </row>
    <row r="119" spans="1:6" ht="38.25">
      <c r="A119" s="30" t="s">
        <v>193</v>
      </c>
      <c r="B119" s="14" t="s">
        <v>105</v>
      </c>
      <c r="C119" s="30" t="s">
        <v>200</v>
      </c>
      <c r="D119" s="39">
        <v>200</v>
      </c>
      <c r="E119" s="39">
        <v>200</v>
      </c>
      <c r="F119" s="34">
        <f t="shared" si="1"/>
        <v>0</v>
      </c>
    </row>
    <row r="120" spans="1:6" ht="12.75">
      <c r="A120" s="30" t="s">
        <v>64</v>
      </c>
      <c r="B120" s="14" t="s">
        <v>105</v>
      </c>
      <c r="C120" s="30" t="s">
        <v>102</v>
      </c>
      <c r="D120" s="39">
        <v>435200</v>
      </c>
      <c r="E120" s="39">
        <v>397612</v>
      </c>
      <c r="F120" s="34">
        <f t="shared" si="1"/>
        <v>37588</v>
      </c>
    </row>
    <row r="121" spans="1:6" ht="51">
      <c r="A121" s="30" t="s">
        <v>65</v>
      </c>
      <c r="B121" s="14" t="s">
        <v>105</v>
      </c>
      <c r="C121" s="30" t="s">
        <v>103</v>
      </c>
      <c r="D121" s="39">
        <v>435200</v>
      </c>
      <c r="E121" s="39">
        <v>397612</v>
      </c>
      <c r="F121" s="34">
        <f t="shared" si="1"/>
        <v>37588</v>
      </c>
    </row>
    <row r="122" spans="1:6" ht="51">
      <c r="A122" s="30" t="s">
        <v>168</v>
      </c>
      <c r="B122" s="14" t="s">
        <v>105</v>
      </c>
      <c r="C122" s="30" t="s">
        <v>104</v>
      </c>
      <c r="D122" s="39">
        <v>435200</v>
      </c>
      <c r="E122" s="39">
        <v>397612</v>
      </c>
      <c r="F122" s="34">
        <f t="shared" si="1"/>
        <v>37588</v>
      </c>
    </row>
    <row r="123" spans="1:6" ht="38.25">
      <c r="A123" s="30" t="s">
        <v>286</v>
      </c>
      <c r="B123" s="14" t="s">
        <v>105</v>
      </c>
      <c r="C123" s="30" t="s">
        <v>308</v>
      </c>
      <c r="D123" s="39">
        <v>-90954.47</v>
      </c>
      <c r="E123" s="39">
        <v>-90954.47</v>
      </c>
      <c r="F123" s="34">
        <f t="shared" si="1"/>
        <v>0</v>
      </c>
    </row>
    <row r="124" spans="1:6" ht="38.25">
      <c r="A124" s="30" t="s">
        <v>287</v>
      </c>
      <c r="B124" s="14" t="s">
        <v>105</v>
      </c>
      <c r="C124" s="30" t="s">
        <v>309</v>
      </c>
      <c r="D124" s="39">
        <v>-90954.47</v>
      </c>
      <c r="E124" s="39">
        <v>-90954.47</v>
      </c>
      <c r="F124" s="34">
        <f t="shared" si="1"/>
        <v>0</v>
      </c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10"/>
  <sheetViews>
    <sheetView zoomScalePageLayoutView="0" workbookViewId="0" topLeftCell="A307">
      <selection activeCell="E310" sqref="E310"/>
    </sheetView>
  </sheetViews>
  <sheetFormatPr defaultColWidth="9.140625" defaultRowHeight="12"/>
  <cols>
    <col min="1" max="1" width="26.421875" style="3" bestFit="1" customWidth="1"/>
    <col min="2" max="2" width="11.421875" style="32" bestFit="1" customWidth="1"/>
    <col min="3" max="3" width="30.7109375" style="3" customWidth="1"/>
    <col min="4" max="4" width="19.421875" style="45" customWidth="1"/>
    <col min="5" max="5" width="16.421875" style="45" customWidth="1"/>
    <col min="6" max="6" width="17.140625" style="31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3"/>
      <c r="E1" s="53"/>
      <c r="F1" s="31" t="s">
        <v>32</v>
      </c>
    </row>
    <row r="2" spans="3:103" ht="12.75">
      <c r="C2" s="3" t="s">
        <v>17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7" t="s">
        <v>5</v>
      </c>
      <c r="B4" s="54" t="s">
        <v>6</v>
      </c>
      <c r="C4" s="47" t="s">
        <v>33</v>
      </c>
      <c r="D4" s="49" t="s">
        <v>7</v>
      </c>
      <c r="E4" s="52" t="s">
        <v>18</v>
      </c>
      <c r="F4" s="51" t="s">
        <v>22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7"/>
      <c r="B5" s="54"/>
      <c r="C5" s="47"/>
      <c r="D5" s="49"/>
      <c r="E5" s="52"/>
      <c r="F5" s="5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3">
        <v>2</v>
      </c>
      <c r="C6" s="12">
        <v>3</v>
      </c>
      <c r="D6" s="44">
        <v>4</v>
      </c>
      <c r="E6" s="46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0" t="s">
        <v>122</v>
      </c>
      <c r="B7" s="30" t="s">
        <v>239</v>
      </c>
      <c r="C7" s="29" t="s">
        <v>19</v>
      </c>
      <c r="D7" s="39">
        <f>SUM(D8)</f>
        <v>9834800</v>
      </c>
      <c r="E7" s="39">
        <v>6760950.73</v>
      </c>
      <c r="F7" s="34">
        <f>SUM(D7-E7)</f>
        <v>3073849.2699999996</v>
      </c>
      <c r="G7" s="23"/>
    </row>
    <row r="8" spans="1:6" ht="38.25">
      <c r="A8" s="30" t="s">
        <v>184</v>
      </c>
      <c r="B8" s="30" t="s">
        <v>239</v>
      </c>
      <c r="C8" s="30" t="s">
        <v>106</v>
      </c>
      <c r="D8" s="39">
        <f>SUM(D9+D110+D123+D149+D196+D270+D293+D302)</f>
        <v>9834800</v>
      </c>
      <c r="E8" s="39">
        <v>6760950.73</v>
      </c>
      <c r="F8" s="34">
        <f aca="true" t="shared" si="0" ref="F8:F62">SUM(D8-E8)</f>
        <v>3073849.2699999996</v>
      </c>
    </row>
    <row r="9" spans="1:6" ht="25.5">
      <c r="A9" s="30" t="s">
        <v>123</v>
      </c>
      <c r="B9" s="30" t="s">
        <v>239</v>
      </c>
      <c r="C9" s="30" t="s">
        <v>107</v>
      </c>
      <c r="D9" s="39">
        <f>SUM(D10+D22+D59+D66+D73)</f>
        <v>5353000</v>
      </c>
      <c r="E9" s="39">
        <v>3634497.13</v>
      </c>
      <c r="F9" s="34">
        <f t="shared" si="0"/>
        <v>1718502.87</v>
      </c>
    </row>
    <row r="10" spans="1:6" ht="76.5">
      <c r="A10" s="30" t="s">
        <v>185</v>
      </c>
      <c r="B10" s="30" t="s">
        <v>239</v>
      </c>
      <c r="C10" s="30" t="s">
        <v>108</v>
      </c>
      <c r="D10" s="39">
        <f>SUM(D11)</f>
        <v>779300</v>
      </c>
      <c r="E10" s="39">
        <v>365129.59</v>
      </c>
      <c r="F10" s="34">
        <f t="shared" si="0"/>
        <v>414170.41</v>
      </c>
    </row>
    <row r="11" spans="1:6" ht="25.5">
      <c r="A11" s="30" t="s">
        <v>589</v>
      </c>
      <c r="B11" s="30" t="s">
        <v>239</v>
      </c>
      <c r="C11" s="30" t="s">
        <v>310</v>
      </c>
      <c r="D11" s="39">
        <f>SUM(D12+D17)</f>
        <v>779300</v>
      </c>
      <c r="E11" s="39">
        <v>365129.59</v>
      </c>
      <c r="F11" s="34">
        <f t="shared" si="0"/>
        <v>414170.41</v>
      </c>
    </row>
    <row r="12" spans="1:6" ht="89.25">
      <c r="A12" s="30" t="s">
        <v>590</v>
      </c>
      <c r="B12" s="30" t="s">
        <v>239</v>
      </c>
      <c r="C12" s="30" t="s">
        <v>311</v>
      </c>
      <c r="D12" s="39">
        <f>SUM(D13)</f>
        <v>747200</v>
      </c>
      <c r="E12" s="39">
        <v>349778.59</v>
      </c>
      <c r="F12" s="34">
        <f t="shared" si="0"/>
        <v>397421.41</v>
      </c>
    </row>
    <row r="13" spans="1:6" ht="12.75">
      <c r="A13" s="30" t="s">
        <v>124</v>
      </c>
      <c r="B13" s="30" t="s">
        <v>239</v>
      </c>
      <c r="C13" s="30" t="s">
        <v>312</v>
      </c>
      <c r="D13" s="39">
        <f>SUM(D14)</f>
        <v>747200</v>
      </c>
      <c r="E13" s="39">
        <v>349778.59</v>
      </c>
      <c r="F13" s="34">
        <f t="shared" si="0"/>
        <v>397421.41</v>
      </c>
    </row>
    <row r="14" spans="1:6" ht="38.25">
      <c r="A14" s="30" t="s">
        <v>169</v>
      </c>
      <c r="B14" s="30" t="s">
        <v>239</v>
      </c>
      <c r="C14" s="30" t="s">
        <v>313</v>
      </c>
      <c r="D14" s="39">
        <f>SUM(D15:D16)</f>
        <v>747200</v>
      </c>
      <c r="E14" s="39">
        <v>349778.59</v>
      </c>
      <c r="F14" s="34">
        <f t="shared" si="0"/>
        <v>397421.41</v>
      </c>
    </row>
    <row r="15" spans="1:6" ht="12.75">
      <c r="A15" s="30" t="s">
        <v>125</v>
      </c>
      <c r="B15" s="30" t="s">
        <v>239</v>
      </c>
      <c r="C15" s="30" t="s">
        <v>314</v>
      </c>
      <c r="D15" s="39">
        <v>573900</v>
      </c>
      <c r="E15" s="39">
        <v>273287.86</v>
      </c>
      <c r="F15" s="34">
        <f t="shared" si="0"/>
        <v>300612.14</v>
      </c>
    </row>
    <row r="16" spans="1:6" ht="38.25">
      <c r="A16" s="30" t="s">
        <v>170</v>
      </c>
      <c r="B16" s="30" t="s">
        <v>239</v>
      </c>
      <c r="C16" s="30" t="s">
        <v>315</v>
      </c>
      <c r="D16" s="39">
        <v>173300</v>
      </c>
      <c r="E16" s="39">
        <v>76490.73</v>
      </c>
      <c r="F16" s="34">
        <f t="shared" si="0"/>
        <v>96809.27</v>
      </c>
    </row>
    <row r="17" spans="1:6" ht="89.25">
      <c r="A17" s="30" t="s">
        <v>591</v>
      </c>
      <c r="B17" s="30" t="s">
        <v>239</v>
      </c>
      <c r="C17" s="30" t="s">
        <v>316</v>
      </c>
      <c r="D17" s="39">
        <f>SUM(D18)</f>
        <v>32100</v>
      </c>
      <c r="E17" s="39">
        <v>15351</v>
      </c>
      <c r="F17" s="34">
        <f t="shared" si="0"/>
        <v>16749</v>
      </c>
    </row>
    <row r="18" spans="1:6" ht="12.75">
      <c r="A18" s="30" t="s">
        <v>124</v>
      </c>
      <c r="B18" s="30" t="s">
        <v>239</v>
      </c>
      <c r="C18" s="30" t="s">
        <v>317</v>
      </c>
      <c r="D18" s="39">
        <f>SUM(D19)</f>
        <v>32100</v>
      </c>
      <c r="E18" s="39">
        <v>15351</v>
      </c>
      <c r="F18" s="34">
        <f t="shared" si="0"/>
        <v>16749</v>
      </c>
    </row>
    <row r="19" spans="1:6" ht="38.25">
      <c r="A19" s="30" t="s">
        <v>169</v>
      </c>
      <c r="B19" s="30" t="s">
        <v>239</v>
      </c>
      <c r="C19" s="30" t="s">
        <v>318</v>
      </c>
      <c r="D19" s="39">
        <f>SUM(D20:D21)</f>
        <v>32100</v>
      </c>
      <c r="E19" s="39">
        <v>15351</v>
      </c>
      <c r="F19" s="34">
        <f t="shared" si="0"/>
        <v>16749</v>
      </c>
    </row>
    <row r="20" spans="1:6" ht="12.75">
      <c r="A20" s="30" t="s">
        <v>126</v>
      </c>
      <c r="B20" s="30" t="s">
        <v>239</v>
      </c>
      <c r="C20" s="30" t="s">
        <v>319</v>
      </c>
      <c r="D20" s="39">
        <v>24600</v>
      </c>
      <c r="E20" s="39">
        <v>15351</v>
      </c>
      <c r="F20" s="34">
        <f t="shared" si="0"/>
        <v>9249</v>
      </c>
    </row>
    <row r="21" spans="1:6" ht="38.25">
      <c r="A21" s="30" t="s">
        <v>170</v>
      </c>
      <c r="B21" s="30" t="s">
        <v>239</v>
      </c>
      <c r="C21" s="30" t="s">
        <v>320</v>
      </c>
      <c r="D21" s="39">
        <v>7500</v>
      </c>
      <c r="E21" s="39">
        <v>0</v>
      </c>
      <c r="F21" s="34">
        <f t="shared" si="0"/>
        <v>7500</v>
      </c>
    </row>
    <row r="22" spans="1:6" ht="127.5">
      <c r="A22" s="30" t="s">
        <v>127</v>
      </c>
      <c r="B22" s="30" t="s">
        <v>239</v>
      </c>
      <c r="C22" s="30" t="s">
        <v>109</v>
      </c>
      <c r="D22" s="39">
        <f>SUM(D23+D43)</f>
        <v>3573500</v>
      </c>
      <c r="E22" s="39">
        <v>2568464.94</v>
      </c>
      <c r="F22" s="34">
        <f t="shared" si="0"/>
        <v>1005035.06</v>
      </c>
    </row>
    <row r="23" spans="1:6" ht="76.5">
      <c r="A23" s="30" t="s">
        <v>592</v>
      </c>
      <c r="B23" s="30" t="s">
        <v>239</v>
      </c>
      <c r="C23" s="30" t="s">
        <v>321</v>
      </c>
      <c r="D23" s="39">
        <f>SUM(D24+D29+D34)</f>
        <v>3570300</v>
      </c>
      <c r="E23" s="39">
        <v>2566457.13</v>
      </c>
      <c r="F23" s="34">
        <f t="shared" si="0"/>
        <v>1003842.8700000001</v>
      </c>
    </row>
    <row r="24" spans="1:6" ht="89.25">
      <c r="A24" s="30" t="s">
        <v>590</v>
      </c>
      <c r="B24" s="30" t="s">
        <v>239</v>
      </c>
      <c r="C24" s="30" t="s">
        <v>322</v>
      </c>
      <c r="D24" s="39">
        <f>SUM(D25)</f>
        <v>2934900</v>
      </c>
      <c r="E24" s="39">
        <v>2212606.59</v>
      </c>
      <c r="F24" s="34">
        <f t="shared" si="0"/>
        <v>722293.4100000001</v>
      </c>
    </row>
    <row r="25" spans="1:6" ht="12.75">
      <c r="A25" s="30" t="s">
        <v>124</v>
      </c>
      <c r="B25" s="30" t="s">
        <v>239</v>
      </c>
      <c r="C25" s="30" t="s">
        <v>323</v>
      </c>
      <c r="D25" s="39">
        <f>SUM(D26)</f>
        <v>2934900</v>
      </c>
      <c r="E25" s="39">
        <v>2212606.59</v>
      </c>
      <c r="F25" s="34">
        <f t="shared" si="0"/>
        <v>722293.4100000001</v>
      </c>
    </row>
    <row r="26" spans="1:6" ht="38.25">
      <c r="A26" s="30" t="s">
        <v>169</v>
      </c>
      <c r="B26" s="30" t="s">
        <v>239</v>
      </c>
      <c r="C26" s="30" t="s">
        <v>324</v>
      </c>
      <c r="D26" s="39">
        <f>SUM(D27:D28)</f>
        <v>2934900</v>
      </c>
      <c r="E26" s="39">
        <v>2212606.59</v>
      </c>
      <c r="F26" s="34">
        <f t="shared" si="0"/>
        <v>722293.4100000001</v>
      </c>
    </row>
    <row r="27" spans="1:6" ht="12.75">
      <c r="A27" s="30" t="s">
        <v>125</v>
      </c>
      <c r="B27" s="30" t="s">
        <v>239</v>
      </c>
      <c r="C27" s="30" t="s">
        <v>325</v>
      </c>
      <c r="D27" s="39">
        <v>2254100</v>
      </c>
      <c r="E27" s="39">
        <v>1717955.25</v>
      </c>
      <c r="F27" s="34">
        <f t="shared" si="0"/>
        <v>536144.75</v>
      </c>
    </row>
    <row r="28" spans="1:6" ht="38.25">
      <c r="A28" s="30" t="s">
        <v>170</v>
      </c>
      <c r="B28" s="30" t="s">
        <v>239</v>
      </c>
      <c r="C28" s="30" t="s">
        <v>326</v>
      </c>
      <c r="D28" s="39">
        <v>680800</v>
      </c>
      <c r="E28" s="39">
        <v>494651.34</v>
      </c>
      <c r="F28" s="34">
        <f t="shared" si="0"/>
        <v>186148.65999999997</v>
      </c>
    </row>
    <row r="29" spans="1:6" ht="89.25">
      <c r="A29" s="30" t="s">
        <v>591</v>
      </c>
      <c r="B29" s="30" t="s">
        <v>239</v>
      </c>
      <c r="C29" s="30" t="s">
        <v>327</v>
      </c>
      <c r="D29" s="39">
        <v>145300</v>
      </c>
      <c r="E29" s="39">
        <v>54752</v>
      </c>
      <c r="F29" s="34">
        <f t="shared" si="0"/>
        <v>90548</v>
      </c>
    </row>
    <row r="30" spans="1:6" ht="12.75">
      <c r="A30" s="30" t="s">
        <v>124</v>
      </c>
      <c r="B30" s="30" t="s">
        <v>239</v>
      </c>
      <c r="C30" s="30" t="s">
        <v>328</v>
      </c>
      <c r="D30" s="39">
        <v>145300</v>
      </c>
      <c r="E30" s="39">
        <v>54752</v>
      </c>
      <c r="F30" s="34">
        <f t="shared" si="0"/>
        <v>90548</v>
      </c>
    </row>
    <row r="31" spans="1:6" ht="38.25">
      <c r="A31" s="30" t="s">
        <v>169</v>
      </c>
      <c r="B31" s="30" t="s">
        <v>239</v>
      </c>
      <c r="C31" s="30" t="s">
        <v>329</v>
      </c>
      <c r="D31" s="39">
        <v>145300</v>
      </c>
      <c r="E31" s="39">
        <v>54752</v>
      </c>
      <c r="F31" s="34">
        <f t="shared" si="0"/>
        <v>90548</v>
      </c>
    </row>
    <row r="32" spans="1:6" ht="12.75">
      <c r="A32" s="30" t="s">
        <v>126</v>
      </c>
      <c r="B32" s="30" t="s">
        <v>239</v>
      </c>
      <c r="C32" s="30" t="s">
        <v>330</v>
      </c>
      <c r="D32" s="39">
        <v>111600</v>
      </c>
      <c r="E32" s="39">
        <v>52882.32</v>
      </c>
      <c r="F32" s="34">
        <f t="shared" si="0"/>
        <v>58717.68</v>
      </c>
    </row>
    <row r="33" spans="1:6" ht="38.25">
      <c r="A33" s="30" t="s">
        <v>170</v>
      </c>
      <c r="B33" s="30" t="s">
        <v>239</v>
      </c>
      <c r="C33" s="30" t="s">
        <v>331</v>
      </c>
      <c r="D33" s="39">
        <v>33700</v>
      </c>
      <c r="E33" s="39">
        <v>1869.68</v>
      </c>
      <c r="F33" s="34">
        <f t="shared" si="0"/>
        <v>31830.32</v>
      </c>
    </row>
    <row r="34" spans="1:6" ht="63.75">
      <c r="A34" s="30" t="s">
        <v>593</v>
      </c>
      <c r="B34" s="30" t="s">
        <v>239</v>
      </c>
      <c r="C34" s="30" t="s">
        <v>332</v>
      </c>
      <c r="D34" s="39">
        <v>490100</v>
      </c>
      <c r="E34" s="39">
        <v>299098.54</v>
      </c>
      <c r="F34" s="34">
        <f t="shared" si="0"/>
        <v>191001.46000000002</v>
      </c>
    </row>
    <row r="35" spans="1:6" ht="12.75">
      <c r="A35" s="30" t="s">
        <v>124</v>
      </c>
      <c r="B35" s="30" t="s">
        <v>239</v>
      </c>
      <c r="C35" s="30" t="s">
        <v>333</v>
      </c>
      <c r="D35" s="39">
        <v>389600</v>
      </c>
      <c r="E35" s="39">
        <v>207758.54</v>
      </c>
      <c r="F35" s="34">
        <f t="shared" si="0"/>
        <v>181841.46</v>
      </c>
    </row>
    <row r="36" spans="1:6" ht="12.75">
      <c r="A36" s="30" t="s">
        <v>171</v>
      </c>
      <c r="B36" s="30" t="s">
        <v>239</v>
      </c>
      <c r="C36" s="30" t="s">
        <v>334</v>
      </c>
      <c r="D36" s="39">
        <v>389600</v>
      </c>
      <c r="E36" s="39">
        <v>207758.54</v>
      </c>
      <c r="F36" s="34">
        <f t="shared" si="0"/>
        <v>181841.46</v>
      </c>
    </row>
    <row r="37" spans="1:6" ht="12.75">
      <c r="A37" s="30" t="s">
        <v>128</v>
      </c>
      <c r="B37" s="30" t="s">
        <v>239</v>
      </c>
      <c r="C37" s="30" t="s">
        <v>335</v>
      </c>
      <c r="D37" s="39">
        <v>24000</v>
      </c>
      <c r="E37" s="39">
        <v>13661.71</v>
      </c>
      <c r="F37" s="34">
        <f t="shared" si="0"/>
        <v>10338.29</v>
      </c>
    </row>
    <row r="38" spans="1:6" ht="12.75">
      <c r="A38" s="30" t="s">
        <v>129</v>
      </c>
      <c r="B38" s="30" t="s">
        <v>239</v>
      </c>
      <c r="C38" s="30" t="s">
        <v>336</v>
      </c>
      <c r="D38" s="39">
        <v>113600</v>
      </c>
      <c r="E38" s="39">
        <v>70649.09</v>
      </c>
      <c r="F38" s="34">
        <f t="shared" si="0"/>
        <v>42950.91</v>
      </c>
    </row>
    <row r="39" spans="1:6" ht="25.5">
      <c r="A39" s="30" t="s">
        <v>172</v>
      </c>
      <c r="B39" s="30" t="s">
        <v>239</v>
      </c>
      <c r="C39" s="30" t="s">
        <v>337</v>
      </c>
      <c r="D39" s="39">
        <v>62800</v>
      </c>
      <c r="E39" s="39">
        <v>20987.44</v>
      </c>
      <c r="F39" s="34">
        <f t="shared" si="0"/>
        <v>41812.56</v>
      </c>
    </row>
    <row r="40" spans="1:6" ht="12.75">
      <c r="A40" s="30" t="s">
        <v>173</v>
      </c>
      <c r="B40" s="30" t="s">
        <v>239</v>
      </c>
      <c r="C40" s="30" t="s">
        <v>338</v>
      </c>
      <c r="D40" s="39">
        <v>189200</v>
      </c>
      <c r="E40" s="39">
        <v>102460.3</v>
      </c>
      <c r="F40" s="34">
        <f t="shared" si="0"/>
        <v>86739.7</v>
      </c>
    </row>
    <row r="41" spans="1:6" ht="25.5">
      <c r="A41" s="30" t="s">
        <v>131</v>
      </c>
      <c r="B41" s="30" t="s">
        <v>239</v>
      </c>
      <c r="C41" s="30" t="s">
        <v>339</v>
      </c>
      <c r="D41" s="39">
        <v>100500</v>
      </c>
      <c r="E41" s="39">
        <v>91340</v>
      </c>
      <c r="F41" s="34">
        <f t="shared" si="0"/>
        <v>9160</v>
      </c>
    </row>
    <row r="42" spans="1:6" ht="25.5">
      <c r="A42" s="30" t="s">
        <v>133</v>
      </c>
      <c r="B42" s="30" t="s">
        <v>239</v>
      </c>
      <c r="C42" s="30" t="s">
        <v>340</v>
      </c>
      <c r="D42" s="39">
        <v>100500</v>
      </c>
      <c r="E42" s="39">
        <v>91340</v>
      </c>
      <c r="F42" s="34">
        <f t="shared" si="0"/>
        <v>9160</v>
      </c>
    </row>
    <row r="43" spans="1:6" ht="25.5">
      <c r="A43" s="30" t="s">
        <v>594</v>
      </c>
      <c r="B43" s="30" t="s">
        <v>239</v>
      </c>
      <c r="C43" s="30" t="s">
        <v>341</v>
      </c>
      <c r="D43" s="39">
        <v>3200</v>
      </c>
      <c r="E43" s="39">
        <v>2007.81</v>
      </c>
      <c r="F43" s="34">
        <f t="shared" si="0"/>
        <v>1192.19</v>
      </c>
    </row>
    <row r="44" spans="1:6" ht="12.75">
      <c r="A44" s="30" t="s">
        <v>595</v>
      </c>
      <c r="B44" s="30" t="s">
        <v>239</v>
      </c>
      <c r="C44" s="30" t="s">
        <v>342</v>
      </c>
      <c r="D44" s="39">
        <v>0</v>
      </c>
      <c r="E44" s="39">
        <v>0</v>
      </c>
      <c r="F44" s="34">
        <f t="shared" si="0"/>
        <v>0</v>
      </c>
    </row>
    <row r="45" spans="1:6" ht="191.25">
      <c r="A45" s="30" t="s">
        <v>596</v>
      </c>
      <c r="B45" s="30" t="s">
        <v>239</v>
      </c>
      <c r="C45" s="30" t="s">
        <v>343</v>
      </c>
      <c r="D45" s="39">
        <v>0</v>
      </c>
      <c r="E45" s="39">
        <v>0</v>
      </c>
      <c r="F45" s="34">
        <f t="shared" si="0"/>
        <v>0</v>
      </c>
    </row>
    <row r="46" spans="1:6" ht="63.75">
      <c r="A46" s="30" t="s">
        <v>593</v>
      </c>
      <c r="B46" s="30" t="s">
        <v>239</v>
      </c>
      <c r="C46" s="30" t="s">
        <v>344</v>
      </c>
      <c r="D46" s="39">
        <v>0</v>
      </c>
      <c r="E46" s="39">
        <v>0</v>
      </c>
      <c r="F46" s="34">
        <f t="shared" si="0"/>
        <v>0</v>
      </c>
    </row>
    <row r="47" spans="1:6" ht="25.5">
      <c r="A47" s="30" t="s">
        <v>131</v>
      </c>
      <c r="B47" s="30" t="s">
        <v>239</v>
      </c>
      <c r="C47" s="30" t="s">
        <v>345</v>
      </c>
      <c r="D47" s="39">
        <v>0</v>
      </c>
      <c r="E47" s="39">
        <v>0</v>
      </c>
      <c r="F47" s="34">
        <f t="shared" si="0"/>
        <v>0</v>
      </c>
    </row>
    <row r="48" spans="1:6" ht="25.5">
      <c r="A48" s="30" t="s">
        <v>133</v>
      </c>
      <c r="B48" s="30" t="s">
        <v>239</v>
      </c>
      <c r="C48" s="30" t="s">
        <v>346</v>
      </c>
      <c r="D48" s="39">
        <v>0</v>
      </c>
      <c r="E48" s="39">
        <v>0</v>
      </c>
      <c r="F48" s="34">
        <f t="shared" si="0"/>
        <v>0</v>
      </c>
    </row>
    <row r="49" spans="1:6" ht="12.75">
      <c r="A49" s="30" t="s">
        <v>595</v>
      </c>
      <c r="B49" s="30" t="s">
        <v>239</v>
      </c>
      <c r="C49" s="30" t="s">
        <v>347</v>
      </c>
      <c r="D49" s="39">
        <v>200</v>
      </c>
      <c r="E49" s="39">
        <v>200</v>
      </c>
      <c r="F49" s="34">
        <f t="shared" si="0"/>
        <v>0</v>
      </c>
    </row>
    <row r="50" spans="1:6" ht="178.5">
      <c r="A50" s="30" t="s">
        <v>597</v>
      </c>
      <c r="B50" s="30" t="s">
        <v>239</v>
      </c>
      <c r="C50" s="30" t="s">
        <v>348</v>
      </c>
      <c r="D50" s="39">
        <v>200</v>
      </c>
      <c r="E50" s="39">
        <v>200</v>
      </c>
      <c r="F50" s="34">
        <f t="shared" si="0"/>
        <v>0</v>
      </c>
    </row>
    <row r="51" spans="1:6" ht="63.75">
      <c r="A51" s="30" t="s">
        <v>593</v>
      </c>
      <c r="B51" s="30" t="s">
        <v>239</v>
      </c>
      <c r="C51" s="30" t="s">
        <v>349</v>
      </c>
      <c r="D51" s="39">
        <v>200</v>
      </c>
      <c r="E51" s="39">
        <v>200</v>
      </c>
      <c r="F51" s="34">
        <f t="shared" si="0"/>
        <v>0</v>
      </c>
    </row>
    <row r="52" spans="1:6" ht="25.5">
      <c r="A52" s="30" t="s">
        <v>131</v>
      </c>
      <c r="B52" s="30" t="s">
        <v>239</v>
      </c>
      <c r="C52" s="30" t="s">
        <v>350</v>
      </c>
      <c r="D52" s="39">
        <v>200</v>
      </c>
      <c r="E52" s="39">
        <v>200</v>
      </c>
      <c r="F52" s="34">
        <f t="shared" si="0"/>
        <v>0</v>
      </c>
    </row>
    <row r="53" spans="1:6" ht="25.5">
      <c r="A53" s="30" t="s">
        <v>133</v>
      </c>
      <c r="B53" s="30" t="s">
        <v>239</v>
      </c>
      <c r="C53" s="30" t="s">
        <v>351</v>
      </c>
      <c r="D53" s="39">
        <v>200</v>
      </c>
      <c r="E53" s="39">
        <v>200</v>
      </c>
      <c r="F53" s="34">
        <f t="shared" si="0"/>
        <v>0</v>
      </c>
    </row>
    <row r="54" spans="1:6" ht="12.75">
      <c r="A54" s="30" t="s">
        <v>595</v>
      </c>
      <c r="B54" s="30" t="s">
        <v>239</v>
      </c>
      <c r="C54" s="30" t="s">
        <v>352</v>
      </c>
      <c r="D54" s="39">
        <v>3000</v>
      </c>
      <c r="E54" s="39">
        <v>1807.81</v>
      </c>
      <c r="F54" s="34">
        <f t="shared" si="0"/>
        <v>1192.19</v>
      </c>
    </row>
    <row r="55" spans="1:6" ht="102">
      <c r="A55" s="30" t="s">
        <v>598</v>
      </c>
      <c r="B55" s="30" t="s">
        <v>239</v>
      </c>
      <c r="C55" s="30" t="s">
        <v>353</v>
      </c>
      <c r="D55" s="39">
        <v>3000</v>
      </c>
      <c r="E55" s="39">
        <v>1807.81</v>
      </c>
      <c r="F55" s="34">
        <f t="shared" si="0"/>
        <v>1192.19</v>
      </c>
    </row>
    <row r="56" spans="1:6" ht="25.5">
      <c r="A56" s="30" t="s">
        <v>215</v>
      </c>
      <c r="B56" s="30" t="s">
        <v>239</v>
      </c>
      <c r="C56" s="30" t="s">
        <v>354</v>
      </c>
      <c r="D56" s="39">
        <v>3000</v>
      </c>
      <c r="E56" s="39">
        <v>1807.81</v>
      </c>
      <c r="F56" s="34">
        <f t="shared" si="0"/>
        <v>1192.19</v>
      </c>
    </row>
    <row r="57" spans="1:6" ht="12.75">
      <c r="A57" s="30" t="s">
        <v>124</v>
      </c>
      <c r="B57" s="30" t="s">
        <v>239</v>
      </c>
      <c r="C57" s="30" t="s">
        <v>355</v>
      </c>
      <c r="D57" s="39">
        <v>3000</v>
      </c>
      <c r="E57" s="39">
        <v>1807.81</v>
      </c>
      <c r="F57" s="34">
        <f t="shared" si="0"/>
        <v>1192.19</v>
      </c>
    </row>
    <row r="58" spans="1:6" ht="12.75">
      <c r="A58" s="30" t="s">
        <v>130</v>
      </c>
      <c r="B58" s="30" t="s">
        <v>239</v>
      </c>
      <c r="C58" s="30" t="s">
        <v>356</v>
      </c>
      <c r="D58" s="39">
        <v>3000</v>
      </c>
      <c r="E58" s="39">
        <v>1807.81</v>
      </c>
      <c r="F58" s="34">
        <f t="shared" si="0"/>
        <v>1192.19</v>
      </c>
    </row>
    <row r="59" spans="1:6" ht="38.25">
      <c r="A59" s="30" t="s">
        <v>599</v>
      </c>
      <c r="B59" s="30" t="s">
        <v>239</v>
      </c>
      <c r="C59" s="30" t="s">
        <v>357</v>
      </c>
      <c r="D59" s="39">
        <v>800000</v>
      </c>
      <c r="E59" s="39">
        <v>578788.6</v>
      </c>
      <c r="F59" s="34">
        <f t="shared" si="0"/>
        <v>221211.40000000002</v>
      </c>
    </row>
    <row r="60" spans="1:6" ht="12.75">
      <c r="A60" s="30" t="s">
        <v>600</v>
      </c>
      <c r="B60" s="30" t="s">
        <v>239</v>
      </c>
      <c r="C60" s="30" t="s">
        <v>358</v>
      </c>
      <c r="D60" s="39">
        <v>800000</v>
      </c>
      <c r="E60" s="39">
        <v>578788.6</v>
      </c>
      <c r="F60" s="34">
        <f t="shared" si="0"/>
        <v>221211.40000000002</v>
      </c>
    </row>
    <row r="61" spans="1:6" ht="12.75">
      <c r="A61" s="30" t="s">
        <v>595</v>
      </c>
      <c r="B61" s="30" t="s">
        <v>239</v>
      </c>
      <c r="C61" s="30" t="s">
        <v>359</v>
      </c>
      <c r="D61" s="39">
        <v>800000</v>
      </c>
      <c r="E61" s="39">
        <v>578788.6</v>
      </c>
      <c r="F61" s="34">
        <f t="shared" si="0"/>
        <v>221211.40000000002</v>
      </c>
    </row>
    <row r="62" spans="1:6" ht="102">
      <c r="A62" s="30" t="s">
        <v>601</v>
      </c>
      <c r="B62" s="30" t="s">
        <v>239</v>
      </c>
      <c r="C62" s="30" t="s">
        <v>360</v>
      </c>
      <c r="D62" s="39">
        <v>800000</v>
      </c>
      <c r="E62" s="39">
        <v>578788.6</v>
      </c>
      <c r="F62" s="34">
        <f t="shared" si="0"/>
        <v>221211.40000000002</v>
      </c>
    </row>
    <row r="63" spans="1:6" ht="12.75">
      <c r="A63" s="30" t="s">
        <v>602</v>
      </c>
      <c r="B63" s="30" t="s">
        <v>239</v>
      </c>
      <c r="C63" s="30" t="s">
        <v>361</v>
      </c>
      <c r="D63" s="39">
        <v>800000</v>
      </c>
      <c r="E63" s="39">
        <v>578788.6</v>
      </c>
      <c r="F63" s="34">
        <f aca="true" t="shared" si="1" ref="F63:F116">SUM(D63-E63)</f>
        <v>221211.40000000002</v>
      </c>
    </row>
    <row r="64" spans="1:6" ht="12.75">
      <c r="A64" s="30" t="s">
        <v>124</v>
      </c>
      <c r="B64" s="30" t="s">
        <v>239</v>
      </c>
      <c r="C64" s="30" t="s">
        <v>362</v>
      </c>
      <c r="D64" s="39">
        <v>800000</v>
      </c>
      <c r="E64" s="39">
        <v>578788.6</v>
      </c>
      <c r="F64" s="34">
        <f t="shared" si="1"/>
        <v>221211.40000000002</v>
      </c>
    </row>
    <row r="65" spans="1:6" ht="12.75">
      <c r="A65" s="30" t="s">
        <v>130</v>
      </c>
      <c r="B65" s="30" t="s">
        <v>239</v>
      </c>
      <c r="C65" s="30" t="s">
        <v>363</v>
      </c>
      <c r="D65" s="39">
        <v>800000</v>
      </c>
      <c r="E65" s="39">
        <v>578788.6</v>
      </c>
      <c r="F65" s="34">
        <f t="shared" si="1"/>
        <v>221211.40000000002</v>
      </c>
    </row>
    <row r="66" spans="1:6" ht="12.75">
      <c r="A66" s="30" t="s">
        <v>228</v>
      </c>
      <c r="B66" s="30" t="s">
        <v>239</v>
      </c>
      <c r="C66" s="30" t="s">
        <v>227</v>
      </c>
      <c r="D66" s="39">
        <v>5000</v>
      </c>
      <c r="E66" s="39">
        <v>0</v>
      </c>
      <c r="F66" s="34">
        <f t="shared" si="1"/>
        <v>5000</v>
      </c>
    </row>
    <row r="67" spans="1:6" ht="51">
      <c r="A67" s="30" t="s">
        <v>603</v>
      </c>
      <c r="B67" s="30" t="s">
        <v>239</v>
      </c>
      <c r="C67" s="30" t="s">
        <v>364</v>
      </c>
      <c r="D67" s="39">
        <v>5000</v>
      </c>
      <c r="E67" s="39">
        <v>0</v>
      </c>
      <c r="F67" s="34">
        <f t="shared" si="1"/>
        <v>5000</v>
      </c>
    </row>
    <row r="68" spans="1:6" ht="12.75">
      <c r="A68" s="30" t="s">
        <v>595</v>
      </c>
      <c r="B68" s="30" t="s">
        <v>239</v>
      </c>
      <c r="C68" s="30" t="s">
        <v>365</v>
      </c>
      <c r="D68" s="39">
        <v>5000</v>
      </c>
      <c r="E68" s="39">
        <v>0</v>
      </c>
      <c r="F68" s="34">
        <f t="shared" si="1"/>
        <v>5000</v>
      </c>
    </row>
    <row r="69" spans="1:6" ht="165.75">
      <c r="A69" s="30" t="s">
        <v>604</v>
      </c>
      <c r="B69" s="30" t="s">
        <v>239</v>
      </c>
      <c r="C69" s="30" t="s">
        <v>366</v>
      </c>
      <c r="D69" s="39">
        <v>5000</v>
      </c>
      <c r="E69" s="39">
        <v>0</v>
      </c>
      <c r="F69" s="34">
        <f t="shared" si="1"/>
        <v>5000</v>
      </c>
    </row>
    <row r="70" spans="1:6" ht="12.75">
      <c r="A70" s="30" t="s">
        <v>229</v>
      </c>
      <c r="B70" s="30" t="s">
        <v>239</v>
      </c>
      <c r="C70" s="30" t="s">
        <v>367</v>
      </c>
      <c r="D70" s="39">
        <v>5000</v>
      </c>
      <c r="E70" s="39">
        <v>0</v>
      </c>
      <c r="F70" s="34">
        <f t="shared" si="1"/>
        <v>5000</v>
      </c>
    </row>
    <row r="71" spans="1:6" ht="12.75">
      <c r="A71" s="30" t="s">
        <v>124</v>
      </c>
      <c r="B71" s="30" t="s">
        <v>239</v>
      </c>
      <c r="C71" s="30" t="s">
        <v>368</v>
      </c>
      <c r="D71" s="39">
        <v>5000</v>
      </c>
      <c r="E71" s="39">
        <v>0</v>
      </c>
      <c r="F71" s="34">
        <f t="shared" si="1"/>
        <v>5000</v>
      </c>
    </row>
    <row r="72" spans="1:6" ht="12.75">
      <c r="A72" s="30" t="s">
        <v>130</v>
      </c>
      <c r="B72" s="30" t="s">
        <v>239</v>
      </c>
      <c r="C72" s="30" t="s">
        <v>369</v>
      </c>
      <c r="D72" s="39">
        <v>5000</v>
      </c>
      <c r="E72" s="39">
        <v>0</v>
      </c>
      <c r="F72" s="34">
        <f t="shared" si="1"/>
        <v>5000</v>
      </c>
    </row>
    <row r="73" spans="1:6" ht="38.25">
      <c r="A73" s="30" t="s">
        <v>134</v>
      </c>
      <c r="B73" s="30" t="s">
        <v>239</v>
      </c>
      <c r="C73" s="30" t="s">
        <v>190</v>
      </c>
      <c r="D73" s="39">
        <v>195200</v>
      </c>
      <c r="E73" s="39">
        <v>122114</v>
      </c>
      <c r="F73" s="34">
        <f t="shared" si="1"/>
        <v>73086</v>
      </c>
    </row>
    <row r="74" spans="1:6" ht="38.25">
      <c r="A74" s="30" t="s">
        <v>605</v>
      </c>
      <c r="B74" s="30" t="s">
        <v>239</v>
      </c>
      <c r="C74" s="30" t="s">
        <v>370</v>
      </c>
      <c r="D74" s="39">
        <v>1000</v>
      </c>
      <c r="E74" s="39">
        <v>0</v>
      </c>
      <c r="F74" s="34">
        <f t="shared" si="1"/>
        <v>1000</v>
      </c>
    </row>
    <row r="75" spans="1:6" ht="12.75">
      <c r="A75" s="30" t="s">
        <v>595</v>
      </c>
      <c r="B75" s="30" t="s">
        <v>239</v>
      </c>
      <c r="C75" s="30" t="s">
        <v>371</v>
      </c>
      <c r="D75" s="39">
        <v>1000</v>
      </c>
      <c r="E75" s="39">
        <v>0</v>
      </c>
      <c r="F75" s="34">
        <f t="shared" si="1"/>
        <v>1000</v>
      </c>
    </row>
    <row r="76" spans="1:6" ht="229.5">
      <c r="A76" s="30" t="s">
        <v>606</v>
      </c>
      <c r="B76" s="30" t="s">
        <v>239</v>
      </c>
      <c r="C76" s="30" t="s">
        <v>372</v>
      </c>
      <c r="D76" s="39">
        <v>1000</v>
      </c>
      <c r="E76" s="39">
        <v>0</v>
      </c>
      <c r="F76" s="34">
        <f t="shared" si="1"/>
        <v>1000</v>
      </c>
    </row>
    <row r="77" spans="1:6" ht="63.75">
      <c r="A77" s="30" t="s">
        <v>593</v>
      </c>
      <c r="B77" s="30" t="s">
        <v>239</v>
      </c>
      <c r="C77" s="30" t="s">
        <v>373</v>
      </c>
      <c r="D77" s="39">
        <v>1000</v>
      </c>
      <c r="E77" s="39">
        <v>0</v>
      </c>
      <c r="F77" s="34">
        <f t="shared" si="1"/>
        <v>1000</v>
      </c>
    </row>
    <row r="78" spans="1:6" ht="25.5">
      <c r="A78" s="30" t="s">
        <v>131</v>
      </c>
      <c r="B78" s="30" t="s">
        <v>239</v>
      </c>
      <c r="C78" s="30" t="s">
        <v>374</v>
      </c>
      <c r="D78" s="39">
        <v>1000</v>
      </c>
      <c r="E78" s="39">
        <v>0</v>
      </c>
      <c r="F78" s="34">
        <f t="shared" si="1"/>
        <v>1000</v>
      </c>
    </row>
    <row r="79" spans="1:6" ht="25.5">
      <c r="A79" s="30" t="s">
        <v>133</v>
      </c>
      <c r="B79" s="30" t="s">
        <v>239</v>
      </c>
      <c r="C79" s="30" t="s">
        <v>375</v>
      </c>
      <c r="D79" s="39">
        <v>1000</v>
      </c>
      <c r="E79" s="39">
        <v>0</v>
      </c>
      <c r="F79" s="34">
        <f t="shared" si="1"/>
        <v>1000</v>
      </c>
    </row>
    <row r="80" spans="1:6" ht="51">
      <c r="A80" s="30" t="s">
        <v>607</v>
      </c>
      <c r="B80" s="30" t="s">
        <v>239</v>
      </c>
      <c r="C80" s="30" t="s">
        <v>376</v>
      </c>
      <c r="D80" s="39">
        <v>14000</v>
      </c>
      <c r="E80" s="39">
        <v>0</v>
      </c>
      <c r="F80" s="34">
        <f t="shared" si="1"/>
        <v>14000</v>
      </c>
    </row>
    <row r="81" spans="1:6" ht="12.75">
      <c r="A81" s="30" t="s">
        <v>595</v>
      </c>
      <c r="B81" s="30" t="s">
        <v>239</v>
      </c>
      <c r="C81" s="30" t="s">
        <v>377</v>
      </c>
      <c r="D81" s="39">
        <v>14000</v>
      </c>
      <c r="E81" s="39">
        <v>0</v>
      </c>
      <c r="F81" s="34">
        <f t="shared" si="1"/>
        <v>14000</v>
      </c>
    </row>
    <row r="82" spans="1:6" ht="204">
      <c r="A82" s="30" t="s">
        <v>608</v>
      </c>
      <c r="B82" s="30" t="s">
        <v>239</v>
      </c>
      <c r="C82" s="30" t="s">
        <v>378</v>
      </c>
      <c r="D82" s="39">
        <v>14000</v>
      </c>
      <c r="E82" s="39">
        <v>0</v>
      </c>
      <c r="F82" s="34">
        <f t="shared" si="1"/>
        <v>14000</v>
      </c>
    </row>
    <row r="83" spans="1:6" ht="63.75">
      <c r="A83" s="30" t="s">
        <v>593</v>
      </c>
      <c r="B83" s="30" t="s">
        <v>239</v>
      </c>
      <c r="C83" s="30" t="s">
        <v>379</v>
      </c>
      <c r="D83" s="39">
        <v>14000</v>
      </c>
      <c r="E83" s="39">
        <v>0</v>
      </c>
      <c r="F83" s="34">
        <f t="shared" si="1"/>
        <v>14000</v>
      </c>
    </row>
    <row r="84" spans="1:6" ht="12.75">
      <c r="A84" s="30" t="s">
        <v>124</v>
      </c>
      <c r="B84" s="30" t="s">
        <v>239</v>
      </c>
      <c r="C84" s="30" t="s">
        <v>380</v>
      </c>
      <c r="D84" s="39">
        <v>0</v>
      </c>
      <c r="E84" s="39">
        <v>0</v>
      </c>
      <c r="F84" s="34">
        <f t="shared" si="1"/>
        <v>0</v>
      </c>
    </row>
    <row r="85" spans="1:6" ht="12.75">
      <c r="A85" s="30" t="s">
        <v>171</v>
      </c>
      <c r="B85" s="30" t="s">
        <v>239</v>
      </c>
      <c r="C85" s="30" t="s">
        <v>381</v>
      </c>
      <c r="D85" s="39">
        <v>14000</v>
      </c>
      <c r="E85" s="39">
        <v>0</v>
      </c>
      <c r="F85" s="34">
        <f t="shared" si="1"/>
        <v>14000</v>
      </c>
    </row>
    <row r="86" spans="1:6" ht="25.5">
      <c r="A86" s="30" t="s">
        <v>172</v>
      </c>
      <c r="B86" s="30" t="s">
        <v>239</v>
      </c>
      <c r="C86" s="30" t="s">
        <v>382</v>
      </c>
      <c r="D86" s="39">
        <v>14000</v>
      </c>
      <c r="E86" s="39">
        <v>0</v>
      </c>
      <c r="F86" s="34">
        <f t="shared" si="1"/>
        <v>14000</v>
      </c>
    </row>
    <row r="87" spans="1:6" ht="25.5">
      <c r="A87" s="30" t="s">
        <v>594</v>
      </c>
      <c r="B87" s="30" t="s">
        <v>239</v>
      </c>
      <c r="C87" s="30" t="s">
        <v>383</v>
      </c>
      <c r="D87" s="39">
        <v>180200</v>
      </c>
      <c r="E87" s="39">
        <v>122114</v>
      </c>
      <c r="F87" s="34">
        <f t="shared" si="1"/>
        <v>58086</v>
      </c>
    </row>
    <row r="88" spans="1:6" ht="12.75">
      <c r="A88" s="30" t="s">
        <v>595</v>
      </c>
      <c r="B88" s="30" t="s">
        <v>239</v>
      </c>
      <c r="C88" s="30" t="s">
        <v>384</v>
      </c>
      <c r="D88" s="39">
        <v>108300</v>
      </c>
      <c r="E88" s="39">
        <v>50525</v>
      </c>
      <c r="F88" s="34">
        <f t="shared" si="1"/>
        <v>57775</v>
      </c>
    </row>
    <row r="89" spans="1:6" ht="165.75">
      <c r="A89" s="30" t="s">
        <v>609</v>
      </c>
      <c r="B89" s="30" t="s">
        <v>239</v>
      </c>
      <c r="C89" s="30" t="s">
        <v>385</v>
      </c>
      <c r="D89" s="39">
        <v>108300</v>
      </c>
      <c r="E89" s="39">
        <v>50525</v>
      </c>
      <c r="F89" s="34">
        <f t="shared" si="1"/>
        <v>57775</v>
      </c>
    </row>
    <row r="90" spans="1:6" ht="63.75">
      <c r="A90" s="30" t="s">
        <v>593</v>
      </c>
      <c r="B90" s="30" t="s">
        <v>239</v>
      </c>
      <c r="C90" s="30" t="s">
        <v>386</v>
      </c>
      <c r="D90" s="39">
        <v>108300</v>
      </c>
      <c r="E90" s="39">
        <v>50525</v>
      </c>
      <c r="F90" s="34">
        <f t="shared" si="1"/>
        <v>57775</v>
      </c>
    </row>
    <row r="91" spans="1:6" ht="12.75">
      <c r="A91" s="30" t="s">
        <v>124</v>
      </c>
      <c r="B91" s="30" t="s">
        <v>239</v>
      </c>
      <c r="C91" s="30" t="s">
        <v>387</v>
      </c>
      <c r="D91" s="39">
        <v>108300</v>
      </c>
      <c r="E91" s="39">
        <v>50525</v>
      </c>
      <c r="F91" s="34">
        <f t="shared" si="1"/>
        <v>57775</v>
      </c>
    </row>
    <row r="92" spans="1:6" ht="12.75">
      <c r="A92" s="30" t="s">
        <v>171</v>
      </c>
      <c r="B92" s="30" t="s">
        <v>239</v>
      </c>
      <c r="C92" s="30" t="s">
        <v>388</v>
      </c>
      <c r="D92" s="39">
        <v>108300</v>
      </c>
      <c r="E92" s="39">
        <v>50525</v>
      </c>
      <c r="F92" s="34">
        <f t="shared" si="1"/>
        <v>57775</v>
      </c>
    </row>
    <row r="93" spans="1:6" ht="12.75">
      <c r="A93" s="30" t="s">
        <v>173</v>
      </c>
      <c r="B93" s="30" t="s">
        <v>239</v>
      </c>
      <c r="C93" s="30" t="s">
        <v>389</v>
      </c>
      <c r="D93" s="39">
        <v>108300</v>
      </c>
      <c r="E93" s="39">
        <v>50525</v>
      </c>
      <c r="F93" s="34">
        <f t="shared" si="1"/>
        <v>57775</v>
      </c>
    </row>
    <row r="94" spans="1:6" ht="12.75">
      <c r="A94" s="30" t="s">
        <v>595</v>
      </c>
      <c r="B94" s="30" t="s">
        <v>239</v>
      </c>
      <c r="C94" s="30" t="s">
        <v>390</v>
      </c>
      <c r="D94" s="39">
        <v>0</v>
      </c>
      <c r="E94" s="39">
        <v>0</v>
      </c>
      <c r="F94" s="34">
        <f t="shared" si="1"/>
        <v>0</v>
      </c>
    </row>
    <row r="95" spans="1:6" ht="89.25">
      <c r="A95" s="30" t="s">
        <v>610</v>
      </c>
      <c r="B95" s="30" t="s">
        <v>239</v>
      </c>
      <c r="C95" s="30" t="s">
        <v>391</v>
      </c>
      <c r="D95" s="39">
        <v>0</v>
      </c>
      <c r="E95" s="39">
        <v>0</v>
      </c>
      <c r="F95" s="34">
        <f t="shared" si="1"/>
        <v>0</v>
      </c>
    </row>
    <row r="96" spans="1:6" ht="12.75">
      <c r="A96" s="30" t="s">
        <v>602</v>
      </c>
      <c r="B96" s="30" t="s">
        <v>239</v>
      </c>
      <c r="C96" s="30" t="s">
        <v>392</v>
      </c>
      <c r="D96" s="39">
        <v>0</v>
      </c>
      <c r="E96" s="39">
        <v>0</v>
      </c>
      <c r="F96" s="34">
        <f t="shared" si="1"/>
        <v>0</v>
      </c>
    </row>
    <row r="97" spans="1:6" ht="12.75">
      <c r="A97" s="30" t="s">
        <v>124</v>
      </c>
      <c r="B97" s="30" t="s">
        <v>239</v>
      </c>
      <c r="C97" s="30" t="s">
        <v>393</v>
      </c>
      <c r="D97" s="39">
        <v>0</v>
      </c>
      <c r="E97" s="39">
        <v>0</v>
      </c>
      <c r="F97" s="34">
        <f t="shared" si="1"/>
        <v>0</v>
      </c>
    </row>
    <row r="98" spans="1:6" ht="12.75">
      <c r="A98" s="30" t="s">
        <v>130</v>
      </c>
      <c r="B98" s="30" t="s">
        <v>239</v>
      </c>
      <c r="C98" s="30" t="s">
        <v>394</v>
      </c>
      <c r="D98" s="39">
        <v>0</v>
      </c>
      <c r="E98" s="39">
        <v>0</v>
      </c>
      <c r="F98" s="34">
        <f t="shared" si="1"/>
        <v>0</v>
      </c>
    </row>
    <row r="99" spans="1:6" ht="12.75">
      <c r="A99" s="30" t="s">
        <v>595</v>
      </c>
      <c r="B99" s="30" t="s">
        <v>239</v>
      </c>
      <c r="C99" s="30" t="s">
        <v>395</v>
      </c>
      <c r="D99" s="39">
        <v>71900</v>
      </c>
      <c r="E99" s="39">
        <v>71589</v>
      </c>
      <c r="F99" s="34">
        <f t="shared" si="1"/>
        <v>311</v>
      </c>
    </row>
    <row r="100" spans="1:6" ht="102">
      <c r="A100" s="30" t="s">
        <v>598</v>
      </c>
      <c r="B100" s="30" t="s">
        <v>239</v>
      </c>
      <c r="C100" s="30" t="s">
        <v>396</v>
      </c>
      <c r="D100" s="39">
        <v>71900</v>
      </c>
      <c r="E100" s="39">
        <v>71589</v>
      </c>
      <c r="F100" s="34">
        <f t="shared" si="1"/>
        <v>311</v>
      </c>
    </row>
    <row r="101" spans="1:6" ht="63.75">
      <c r="A101" s="30" t="s">
        <v>593</v>
      </c>
      <c r="B101" s="30" t="s">
        <v>239</v>
      </c>
      <c r="C101" s="30" t="s">
        <v>397</v>
      </c>
      <c r="D101" s="39">
        <v>66000</v>
      </c>
      <c r="E101" s="39">
        <v>66000</v>
      </c>
      <c r="F101" s="34">
        <f t="shared" si="1"/>
        <v>0</v>
      </c>
    </row>
    <row r="102" spans="1:6" ht="12.75">
      <c r="A102" s="30" t="s">
        <v>124</v>
      </c>
      <c r="B102" s="30" t="s">
        <v>239</v>
      </c>
      <c r="C102" s="30" t="s">
        <v>398</v>
      </c>
      <c r="D102" s="39">
        <v>16000</v>
      </c>
      <c r="E102" s="39">
        <v>16000</v>
      </c>
      <c r="F102" s="34">
        <f t="shared" si="1"/>
        <v>0</v>
      </c>
    </row>
    <row r="103" spans="1:6" ht="12.75">
      <c r="A103" s="30" t="s">
        <v>171</v>
      </c>
      <c r="B103" s="30" t="s">
        <v>239</v>
      </c>
      <c r="C103" s="30" t="s">
        <v>399</v>
      </c>
      <c r="D103" s="39">
        <v>16000</v>
      </c>
      <c r="E103" s="39">
        <v>16000</v>
      </c>
      <c r="F103" s="34">
        <f t="shared" si="1"/>
        <v>0</v>
      </c>
    </row>
    <row r="104" spans="1:6" ht="12.75">
      <c r="A104" s="30" t="s">
        <v>173</v>
      </c>
      <c r="B104" s="30" t="s">
        <v>239</v>
      </c>
      <c r="C104" s="30" t="s">
        <v>400</v>
      </c>
      <c r="D104" s="39">
        <v>16000</v>
      </c>
      <c r="E104" s="39">
        <v>16000</v>
      </c>
      <c r="F104" s="34">
        <f t="shared" si="1"/>
        <v>0</v>
      </c>
    </row>
    <row r="105" spans="1:6" ht="25.5">
      <c r="A105" s="30" t="s">
        <v>131</v>
      </c>
      <c r="B105" s="30" t="s">
        <v>239</v>
      </c>
      <c r="C105" s="30" t="s">
        <v>401</v>
      </c>
      <c r="D105" s="39">
        <v>50000</v>
      </c>
      <c r="E105" s="39">
        <v>50000</v>
      </c>
      <c r="F105" s="34">
        <f t="shared" si="1"/>
        <v>0</v>
      </c>
    </row>
    <row r="106" spans="1:6" ht="25.5">
      <c r="A106" s="30" t="s">
        <v>132</v>
      </c>
      <c r="B106" s="30" t="s">
        <v>239</v>
      </c>
      <c r="C106" s="30" t="s">
        <v>402</v>
      </c>
      <c r="D106" s="39">
        <v>50000</v>
      </c>
      <c r="E106" s="39">
        <v>50000</v>
      </c>
      <c r="F106" s="34">
        <f t="shared" si="1"/>
        <v>0</v>
      </c>
    </row>
    <row r="107" spans="1:6" ht="110.25" customHeight="1">
      <c r="A107" s="30" t="s">
        <v>215</v>
      </c>
      <c r="B107" s="30" t="s">
        <v>239</v>
      </c>
      <c r="C107" s="30" t="s">
        <v>403</v>
      </c>
      <c r="D107" s="39">
        <v>5900</v>
      </c>
      <c r="E107" s="39">
        <v>5589</v>
      </c>
      <c r="F107" s="34">
        <f t="shared" si="1"/>
        <v>311</v>
      </c>
    </row>
    <row r="108" spans="1:6" ht="12.75">
      <c r="A108" s="30" t="s">
        <v>124</v>
      </c>
      <c r="B108" s="30" t="s">
        <v>239</v>
      </c>
      <c r="C108" s="30" t="s">
        <v>404</v>
      </c>
      <c r="D108" s="39">
        <v>5900</v>
      </c>
      <c r="E108" s="39">
        <v>5589</v>
      </c>
      <c r="F108" s="34">
        <f t="shared" si="1"/>
        <v>311</v>
      </c>
    </row>
    <row r="109" spans="1:6" ht="12.75">
      <c r="A109" s="30" t="s">
        <v>130</v>
      </c>
      <c r="B109" s="30" t="s">
        <v>239</v>
      </c>
      <c r="C109" s="30" t="s">
        <v>405</v>
      </c>
      <c r="D109" s="39">
        <v>5900</v>
      </c>
      <c r="E109" s="39">
        <v>5589</v>
      </c>
      <c r="F109" s="34">
        <f t="shared" si="1"/>
        <v>311</v>
      </c>
    </row>
    <row r="110" spans="1:6" ht="12.75">
      <c r="A110" s="30" t="s">
        <v>135</v>
      </c>
      <c r="B110" s="30" t="s">
        <v>239</v>
      </c>
      <c r="C110" s="30" t="s">
        <v>110</v>
      </c>
      <c r="D110" s="39">
        <v>154400</v>
      </c>
      <c r="E110" s="39">
        <v>117905.72</v>
      </c>
      <c r="F110" s="34">
        <f t="shared" si="1"/>
        <v>36494.28</v>
      </c>
    </row>
    <row r="111" spans="1:6" ht="38.25">
      <c r="A111" s="30" t="s">
        <v>136</v>
      </c>
      <c r="B111" s="30" t="s">
        <v>239</v>
      </c>
      <c r="C111" s="30" t="s">
        <v>111</v>
      </c>
      <c r="D111" s="39">
        <v>154400</v>
      </c>
      <c r="E111" s="39">
        <v>117905.72</v>
      </c>
      <c r="F111" s="34">
        <f t="shared" si="1"/>
        <v>36494.28</v>
      </c>
    </row>
    <row r="112" spans="1:6" ht="25.5">
      <c r="A112" s="30" t="s">
        <v>594</v>
      </c>
      <c r="B112" s="30" t="s">
        <v>239</v>
      </c>
      <c r="C112" s="30" t="s">
        <v>406</v>
      </c>
      <c r="D112" s="39">
        <v>154400</v>
      </c>
      <c r="E112" s="39">
        <v>117905.72</v>
      </c>
      <c r="F112" s="34">
        <f t="shared" si="1"/>
        <v>36494.28</v>
      </c>
    </row>
    <row r="113" spans="1:6" ht="12.75">
      <c r="A113" s="30" t="s">
        <v>595</v>
      </c>
      <c r="B113" s="30" t="s">
        <v>239</v>
      </c>
      <c r="C113" s="30" t="s">
        <v>407</v>
      </c>
      <c r="D113" s="39">
        <v>154400</v>
      </c>
      <c r="E113" s="39">
        <v>117905.72</v>
      </c>
      <c r="F113" s="34">
        <f t="shared" si="1"/>
        <v>36494.28</v>
      </c>
    </row>
    <row r="114" spans="1:6" ht="153">
      <c r="A114" s="30" t="s">
        <v>611</v>
      </c>
      <c r="B114" s="30" t="s">
        <v>239</v>
      </c>
      <c r="C114" s="30" t="s">
        <v>408</v>
      </c>
      <c r="D114" s="39">
        <v>154400</v>
      </c>
      <c r="E114" s="39">
        <v>117905.72</v>
      </c>
      <c r="F114" s="34">
        <f t="shared" si="1"/>
        <v>36494.28</v>
      </c>
    </row>
    <row r="115" spans="1:6" ht="89.25">
      <c r="A115" s="30" t="s">
        <v>590</v>
      </c>
      <c r="B115" s="30" t="s">
        <v>239</v>
      </c>
      <c r="C115" s="30" t="s">
        <v>409</v>
      </c>
      <c r="D115" s="39">
        <v>153400</v>
      </c>
      <c r="E115" s="39">
        <v>116905.72</v>
      </c>
      <c r="F115" s="34">
        <f t="shared" si="1"/>
        <v>36494.28</v>
      </c>
    </row>
    <row r="116" spans="1:6" ht="12.75">
      <c r="A116" s="30" t="s">
        <v>124</v>
      </c>
      <c r="B116" s="30" t="s">
        <v>239</v>
      </c>
      <c r="C116" s="30" t="s">
        <v>410</v>
      </c>
      <c r="D116" s="39">
        <v>153400</v>
      </c>
      <c r="E116" s="39">
        <v>116905.72</v>
      </c>
      <c r="F116" s="34">
        <f t="shared" si="1"/>
        <v>36494.28</v>
      </c>
    </row>
    <row r="117" spans="1:6" ht="38.25">
      <c r="A117" s="30" t="s">
        <v>169</v>
      </c>
      <c r="B117" s="30" t="s">
        <v>239</v>
      </c>
      <c r="C117" s="30" t="s">
        <v>411</v>
      </c>
      <c r="D117" s="39">
        <v>153400</v>
      </c>
      <c r="E117" s="39">
        <v>116905.72</v>
      </c>
      <c r="F117" s="34">
        <f aca="true" t="shared" si="2" ref="F117:F178">SUM(D117-E117)</f>
        <v>36494.28</v>
      </c>
    </row>
    <row r="118" spans="1:6" ht="12.75">
      <c r="A118" s="30" t="s">
        <v>125</v>
      </c>
      <c r="B118" s="30" t="s">
        <v>239</v>
      </c>
      <c r="C118" s="30" t="s">
        <v>412</v>
      </c>
      <c r="D118" s="39">
        <v>117800</v>
      </c>
      <c r="E118" s="39">
        <v>90253.24</v>
      </c>
      <c r="F118" s="34">
        <f t="shared" si="2"/>
        <v>27546.759999999995</v>
      </c>
    </row>
    <row r="119" spans="1:6" ht="38.25">
      <c r="A119" s="30" t="s">
        <v>170</v>
      </c>
      <c r="B119" s="30" t="s">
        <v>239</v>
      </c>
      <c r="C119" s="30" t="s">
        <v>413</v>
      </c>
      <c r="D119" s="39">
        <v>35600</v>
      </c>
      <c r="E119" s="39">
        <v>26652.48</v>
      </c>
      <c r="F119" s="34">
        <f t="shared" si="2"/>
        <v>8947.52</v>
      </c>
    </row>
    <row r="120" spans="1:6" ht="63.75">
      <c r="A120" s="30" t="s">
        <v>593</v>
      </c>
      <c r="B120" s="30" t="s">
        <v>239</v>
      </c>
      <c r="C120" s="30" t="s">
        <v>414</v>
      </c>
      <c r="D120" s="39">
        <v>1000</v>
      </c>
      <c r="E120" s="39">
        <v>1000</v>
      </c>
      <c r="F120" s="34">
        <f t="shared" si="2"/>
        <v>0</v>
      </c>
    </row>
    <row r="121" spans="1:6" ht="25.5">
      <c r="A121" s="30" t="s">
        <v>131</v>
      </c>
      <c r="B121" s="30" t="s">
        <v>239</v>
      </c>
      <c r="C121" s="30" t="s">
        <v>415</v>
      </c>
      <c r="D121" s="39">
        <v>1000</v>
      </c>
      <c r="E121" s="39">
        <v>1000</v>
      </c>
      <c r="F121" s="34">
        <f t="shared" si="2"/>
        <v>0</v>
      </c>
    </row>
    <row r="122" spans="1:6" ht="25.5">
      <c r="A122" s="30" t="s">
        <v>133</v>
      </c>
      <c r="B122" s="30" t="s">
        <v>239</v>
      </c>
      <c r="C122" s="30" t="s">
        <v>416</v>
      </c>
      <c r="D122" s="39">
        <v>1000</v>
      </c>
      <c r="E122" s="39">
        <v>1000</v>
      </c>
      <c r="F122" s="34">
        <f t="shared" si="2"/>
        <v>0</v>
      </c>
    </row>
    <row r="123" spans="1:6" ht="51">
      <c r="A123" s="30" t="s">
        <v>137</v>
      </c>
      <c r="B123" s="30" t="s">
        <v>239</v>
      </c>
      <c r="C123" s="30" t="s">
        <v>112</v>
      </c>
      <c r="D123" s="39">
        <v>74300</v>
      </c>
      <c r="E123" s="39">
        <v>40490.32</v>
      </c>
      <c r="F123" s="34">
        <f t="shared" si="2"/>
        <v>33809.68</v>
      </c>
    </row>
    <row r="124" spans="1:6" ht="76.5">
      <c r="A124" s="30" t="s">
        <v>174</v>
      </c>
      <c r="B124" s="30" t="s">
        <v>239</v>
      </c>
      <c r="C124" s="30" t="s">
        <v>113</v>
      </c>
      <c r="D124" s="39">
        <v>74300</v>
      </c>
      <c r="E124" s="39">
        <v>40490.32</v>
      </c>
      <c r="F124" s="34">
        <f t="shared" si="2"/>
        <v>33809.68</v>
      </c>
    </row>
    <row r="125" spans="1:6" ht="51">
      <c r="A125" s="30" t="s">
        <v>612</v>
      </c>
      <c r="B125" s="30" t="s">
        <v>239</v>
      </c>
      <c r="C125" s="30" t="s">
        <v>417</v>
      </c>
      <c r="D125" s="39">
        <v>52300</v>
      </c>
      <c r="E125" s="39">
        <v>40490.32</v>
      </c>
      <c r="F125" s="34">
        <f t="shared" si="2"/>
        <v>11809.68</v>
      </c>
    </row>
    <row r="126" spans="1:6" ht="12.75">
      <c r="A126" s="30" t="s">
        <v>595</v>
      </c>
      <c r="B126" s="30" t="s">
        <v>239</v>
      </c>
      <c r="C126" s="30" t="s">
        <v>418</v>
      </c>
      <c r="D126" s="39">
        <v>52300</v>
      </c>
      <c r="E126" s="39">
        <v>40490.32</v>
      </c>
      <c r="F126" s="34">
        <f t="shared" si="2"/>
        <v>11809.68</v>
      </c>
    </row>
    <row r="127" spans="1:6" ht="191.25">
      <c r="A127" s="30" t="s">
        <v>613</v>
      </c>
      <c r="B127" s="30" t="s">
        <v>239</v>
      </c>
      <c r="C127" s="30" t="s">
        <v>419</v>
      </c>
      <c r="D127" s="39">
        <v>52300</v>
      </c>
      <c r="E127" s="39">
        <v>40490.32</v>
      </c>
      <c r="F127" s="34">
        <f t="shared" si="2"/>
        <v>11809.68</v>
      </c>
    </row>
    <row r="128" spans="1:6" ht="63.75">
      <c r="A128" s="30" t="s">
        <v>593</v>
      </c>
      <c r="B128" s="30" t="s">
        <v>239</v>
      </c>
      <c r="C128" s="30" t="s">
        <v>420</v>
      </c>
      <c r="D128" s="39">
        <v>52300</v>
      </c>
      <c r="E128" s="39">
        <v>40490.32</v>
      </c>
      <c r="F128" s="34">
        <f t="shared" si="2"/>
        <v>11809.68</v>
      </c>
    </row>
    <row r="129" spans="1:6" ht="12.75">
      <c r="A129" s="30" t="s">
        <v>124</v>
      </c>
      <c r="B129" s="30" t="s">
        <v>239</v>
      </c>
      <c r="C129" s="30" t="s">
        <v>421</v>
      </c>
      <c r="D129" s="39">
        <v>52300</v>
      </c>
      <c r="E129" s="39">
        <v>40490.32</v>
      </c>
      <c r="F129" s="34">
        <f t="shared" si="2"/>
        <v>11809.68</v>
      </c>
    </row>
    <row r="130" spans="1:6" ht="12.75">
      <c r="A130" s="30" t="s">
        <v>171</v>
      </c>
      <c r="B130" s="30" t="s">
        <v>239</v>
      </c>
      <c r="C130" s="30" t="s">
        <v>422</v>
      </c>
      <c r="D130" s="39">
        <v>52300</v>
      </c>
      <c r="E130" s="39">
        <v>40490.32</v>
      </c>
      <c r="F130" s="34">
        <f t="shared" si="2"/>
        <v>11809.68</v>
      </c>
    </row>
    <row r="131" spans="1:6" ht="12.75">
      <c r="A131" s="30" t="s">
        <v>173</v>
      </c>
      <c r="B131" s="30" t="s">
        <v>239</v>
      </c>
      <c r="C131" s="30" t="s">
        <v>423</v>
      </c>
      <c r="D131" s="39">
        <v>52300</v>
      </c>
      <c r="E131" s="39">
        <v>40490.32</v>
      </c>
      <c r="F131" s="34">
        <f t="shared" si="2"/>
        <v>11809.68</v>
      </c>
    </row>
    <row r="132" spans="1:6" ht="12.75">
      <c r="A132" s="30" t="s">
        <v>595</v>
      </c>
      <c r="B132" s="30" t="s">
        <v>239</v>
      </c>
      <c r="C132" s="30" t="s">
        <v>424</v>
      </c>
      <c r="D132" s="39">
        <v>500</v>
      </c>
      <c r="E132" s="39">
        <v>0</v>
      </c>
      <c r="F132" s="34">
        <f t="shared" si="2"/>
        <v>500</v>
      </c>
    </row>
    <row r="133" spans="1:6" ht="191.25">
      <c r="A133" s="30" t="s">
        <v>614</v>
      </c>
      <c r="B133" s="30" t="s">
        <v>239</v>
      </c>
      <c r="C133" s="30" t="s">
        <v>425</v>
      </c>
      <c r="D133" s="39">
        <v>500</v>
      </c>
      <c r="E133" s="39">
        <v>0</v>
      </c>
      <c r="F133" s="34">
        <f t="shared" si="2"/>
        <v>500</v>
      </c>
    </row>
    <row r="134" spans="1:6" ht="25.5">
      <c r="A134" s="30" t="s">
        <v>215</v>
      </c>
      <c r="B134" s="30" t="s">
        <v>239</v>
      </c>
      <c r="C134" s="30" t="s">
        <v>426</v>
      </c>
      <c r="D134" s="39">
        <v>500</v>
      </c>
      <c r="E134" s="39">
        <v>0</v>
      </c>
      <c r="F134" s="34">
        <f t="shared" si="2"/>
        <v>500</v>
      </c>
    </row>
    <row r="135" spans="1:6" ht="12.75">
      <c r="A135" s="30" t="s">
        <v>124</v>
      </c>
      <c r="B135" s="30" t="s">
        <v>239</v>
      </c>
      <c r="C135" s="30" t="s">
        <v>427</v>
      </c>
      <c r="D135" s="39">
        <v>500</v>
      </c>
      <c r="E135" s="39">
        <v>0</v>
      </c>
      <c r="F135" s="34">
        <f t="shared" si="2"/>
        <v>500</v>
      </c>
    </row>
    <row r="136" spans="1:6" ht="12.75">
      <c r="A136" s="30" t="s">
        <v>130</v>
      </c>
      <c r="B136" s="30" t="s">
        <v>239</v>
      </c>
      <c r="C136" s="30" t="s">
        <v>428</v>
      </c>
      <c r="D136" s="39">
        <v>500</v>
      </c>
      <c r="E136" s="39">
        <v>0</v>
      </c>
      <c r="F136" s="34">
        <f t="shared" si="2"/>
        <v>500</v>
      </c>
    </row>
    <row r="137" spans="1:6" ht="38.25">
      <c r="A137" s="30" t="s">
        <v>615</v>
      </c>
      <c r="B137" s="30" t="s">
        <v>239</v>
      </c>
      <c r="C137" s="30" t="s">
        <v>429</v>
      </c>
      <c r="D137" s="39">
        <v>21000</v>
      </c>
      <c r="E137" s="39">
        <v>0</v>
      </c>
      <c r="F137" s="34">
        <f t="shared" si="2"/>
        <v>21000</v>
      </c>
    </row>
    <row r="138" spans="1:6" ht="12.75">
      <c r="A138" s="30" t="s">
        <v>595</v>
      </c>
      <c r="B138" s="30" t="s">
        <v>239</v>
      </c>
      <c r="C138" s="30" t="s">
        <v>430</v>
      </c>
      <c r="D138" s="39">
        <v>21000</v>
      </c>
      <c r="E138" s="39">
        <v>0</v>
      </c>
      <c r="F138" s="34">
        <f t="shared" si="2"/>
        <v>21000</v>
      </c>
    </row>
    <row r="139" spans="1:6" ht="191.25">
      <c r="A139" s="30" t="s">
        <v>616</v>
      </c>
      <c r="B139" s="30" t="s">
        <v>239</v>
      </c>
      <c r="C139" s="30" t="s">
        <v>431</v>
      </c>
      <c r="D139" s="39">
        <v>21000</v>
      </c>
      <c r="E139" s="39">
        <v>0</v>
      </c>
      <c r="F139" s="34">
        <f t="shared" si="2"/>
        <v>21000</v>
      </c>
    </row>
    <row r="140" spans="1:6" ht="63.75">
      <c r="A140" s="30" t="s">
        <v>593</v>
      </c>
      <c r="B140" s="30" t="s">
        <v>239</v>
      </c>
      <c r="C140" s="30" t="s">
        <v>432</v>
      </c>
      <c r="D140" s="39">
        <v>21000</v>
      </c>
      <c r="E140" s="39">
        <v>0</v>
      </c>
      <c r="F140" s="34">
        <f t="shared" si="2"/>
        <v>21000</v>
      </c>
    </row>
    <row r="141" spans="1:6" ht="12.75">
      <c r="A141" s="30" t="s">
        <v>124</v>
      </c>
      <c r="B141" s="30" t="s">
        <v>239</v>
      </c>
      <c r="C141" s="30" t="s">
        <v>433</v>
      </c>
      <c r="D141" s="39">
        <v>21000</v>
      </c>
      <c r="E141" s="39">
        <v>0</v>
      </c>
      <c r="F141" s="34">
        <f t="shared" si="2"/>
        <v>21000</v>
      </c>
    </row>
    <row r="142" spans="1:6" ht="12.75">
      <c r="A142" s="30" t="s">
        <v>171</v>
      </c>
      <c r="B142" s="30" t="s">
        <v>239</v>
      </c>
      <c r="C142" s="30" t="s">
        <v>434</v>
      </c>
      <c r="D142" s="39">
        <v>21000</v>
      </c>
      <c r="E142" s="39">
        <v>0</v>
      </c>
      <c r="F142" s="34">
        <f t="shared" si="2"/>
        <v>21000</v>
      </c>
    </row>
    <row r="143" spans="1:6" ht="25.5">
      <c r="A143" s="30" t="s">
        <v>172</v>
      </c>
      <c r="B143" s="30" t="s">
        <v>239</v>
      </c>
      <c r="C143" s="30" t="s">
        <v>435</v>
      </c>
      <c r="D143" s="39">
        <v>21000</v>
      </c>
      <c r="E143" s="39">
        <v>0</v>
      </c>
      <c r="F143" s="34">
        <f t="shared" si="2"/>
        <v>21000</v>
      </c>
    </row>
    <row r="144" spans="1:6" ht="12.75">
      <c r="A144" s="30" t="s">
        <v>595</v>
      </c>
      <c r="B144" s="30" t="s">
        <v>239</v>
      </c>
      <c r="C144" s="30" t="s">
        <v>436</v>
      </c>
      <c r="D144" s="39">
        <v>500</v>
      </c>
      <c r="E144" s="39">
        <v>0</v>
      </c>
      <c r="F144" s="34">
        <f t="shared" si="2"/>
        <v>500</v>
      </c>
    </row>
    <row r="145" spans="1:6" ht="178.5">
      <c r="A145" s="30" t="s">
        <v>617</v>
      </c>
      <c r="B145" s="30" t="s">
        <v>239</v>
      </c>
      <c r="C145" s="30" t="s">
        <v>437</v>
      </c>
      <c r="D145" s="39">
        <v>500</v>
      </c>
      <c r="E145" s="39">
        <v>0</v>
      </c>
      <c r="F145" s="34">
        <f t="shared" si="2"/>
        <v>500</v>
      </c>
    </row>
    <row r="146" spans="1:6" ht="25.5">
      <c r="A146" s="30" t="s">
        <v>215</v>
      </c>
      <c r="B146" s="30" t="s">
        <v>239</v>
      </c>
      <c r="C146" s="30" t="s">
        <v>438</v>
      </c>
      <c r="D146" s="39">
        <v>500</v>
      </c>
      <c r="E146" s="39">
        <v>0</v>
      </c>
      <c r="F146" s="34">
        <f t="shared" si="2"/>
        <v>500</v>
      </c>
    </row>
    <row r="147" spans="1:6" ht="12.75">
      <c r="A147" s="30" t="s">
        <v>124</v>
      </c>
      <c r="B147" s="30" t="s">
        <v>239</v>
      </c>
      <c r="C147" s="30" t="s">
        <v>439</v>
      </c>
      <c r="D147" s="39">
        <v>500</v>
      </c>
      <c r="E147" s="39">
        <v>0</v>
      </c>
      <c r="F147" s="34">
        <f t="shared" si="2"/>
        <v>500</v>
      </c>
    </row>
    <row r="148" spans="1:6" ht="12.75">
      <c r="A148" s="30" t="s">
        <v>130</v>
      </c>
      <c r="B148" s="30" t="s">
        <v>239</v>
      </c>
      <c r="C148" s="30" t="s">
        <v>440</v>
      </c>
      <c r="D148" s="39">
        <v>500</v>
      </c>
      <c r="E148" s="39">
        <v>0</v>
      </c>
      <c r="F148" s="34">
        <f t="shared" si="2"/>
        <v>500</v>
      </c>
    </row>
    <row r="149" spans="1:6" ht="25.5">
      <c r="A149" s="30" t="s">
        <v>138</v>
      </c>
      <c r="B149" s="30" t="s">
        <v>239</v>
      </c>
      <c r="C149" s="30" t="s">
        <v>114</v>
      </c>
      <c r="D149" s="39">
        <f>SUM(D150+D158+D188)</f>
        <v>921500</v>
      </c>
      <c r="E149" s="39">
        <v>391094</v>
      </c>
      <c r="F149" s="34">
        <f t="shared" si="2"/>
        <v>530406</v>
      </c>
    </row>
    <row r="150" spans="1:6" ht="25.5">
      <c r="A150" s="30" t="s">
        <v>186</v>
      </c>
      <c r="B150" s="30" t="s">
        <v>239</v>
      </c>
      <c r="C150" s="30" t="s">
        <v>191</v>
      </c>
      <c r="D150" s="39">
        <v>13300</v>
      </c>
      <c r="E150" s="39">
        <v>11000</v>
      </c>
      <c r="F150" s="34">
        <f t="shared" si="2"/>
        <v>2300</v>
      </c>
    </row>
    <row r="151" spans="1:6" ht="25.5">
      <c r="A151" s="30" t="s">
        <v>594</v>
      </c>
      <c r="B151" s="30" t="s">
        <v>239</v>
      </c>
      <c r="C151" s="30" t="s">
        <v>441</v>
      </c>
      <c r="D151" s="39">
        <v>13300</v>
      </c>
      <c r="E151" s="39">
        <v>11000</v>
      </c>
      <c r="F151" s="34">
        <f t="shared" si="2"/>
        <v>2300</v>
      </c>
    </row>
    <row r="152" spans="1:6" ht="12.75">
      <c r="A152" s="30" t="s">
        <v>595</v>
      </c>
      <c r="B152" s="30" t="s">
        <v>239</v>
      </c>
      <c r="C152" s="30" t="s">
        <v>442</v>
      </c>
      <c r="D152" s="39">
        <v>13300</v>
      </c>
      <c r="E152" s="39">
        <v>11000</v>
      </c>
      <c r="F152" s="34">
        <f t="shared" si="2"/>
        <v>2300</v>
      </c>
    </row>
    <row r="153" spans="1:6" ht="165.75">
      <c r="A153" s="30" t="s">
        <v>618</v>
      </c>
      <c r="B153" s="30" t="s">
        <v>239</v>
      </c>
      <c r="C153" s="30" t="s">
        <v>443</v>
      </c>
      <c r="D153" s="39">
        <v>13300</v>
      </c>
      <c r="E153" s="39">
        <v>11000</v>
      </c>
      <c r="F153" s="34">
        <f t="shared" si="2"/>
        <v>2300</v>
      </c>
    </row>
    <row r="154" spans="1:6" ht="25.5">
      <c r="A154" s="30" t="s">
        <v>64</v>
      </c>
      <c r="B154" s="30" t="s">
        <v>239</v>
      </c>
      <c r="C154" s="30" t="s">
        <v>444</v>
      </c>
      <c r="D154" s="39">
        <v>13300</v>
      </c>
      <c r="E154" s="39">
        <v>11000</v>
      </c>
      <c r="F154" s="34">
        <f t="shared" si="2"/>
        <v>2300</v>
      </c>
    </row>
    <row r="155" spans="1:6" ht="12.75">
      <c r="A155" s="30" t="s">
        <v>124</v>
      </c>
      <c r="B155" s="30" t="s">
        <v>239</v>
      </c>
      <c r="C155" s="30" t="s">
        <v>445</v>
      </c>
      <c r="D155" s="39">
        <v>13300</v>
      </c>
      <c r="E155" s="39">
        <v>11000</v>
      </c>
      <c r="F155" s="34">
        <f t="shared" si="2"/>
        <v>2300</v>
      </c>
    </row>
    <row r="156" spans="1:6" ht="38.25">
      <c r="A156" s="30" t="s">
        <v>175</v>
      </c>
      <c r="B156" s="30" t="s">
        <v>239</v>
      </c>
      <c r="C156" s="30" t="s">
        <v>446</v>
      </c>
      <c r="D156" s="39">
        <v>13300</v>
      </c>
      <c r="E156" s="39">
        <v>11000</v>
      </c>
      <c r="F156" s="34">
        <f t="shared" si="2"/>
        <v>2300</v>
      </c>
    </row>
    <row r="157" spans="1:6" ht="51">
      <c r="A157" s="30" t="s">
        <v>145</v>
      </c>
      <c r="B157" s="30" t="s">
        <v>239</v>
      </c>
      <c r="C157" s="30" t="s">
        <v>447</v>
      </c>
      <c r="D157" s="39">
        <v>13300</v>
      </c>
      <c r="E157" s="39">
        <v>11000</v>
      </c>
      <c r="F157" s="34">
        <f t="shared" si="2"/>
        <v>2300</v>
      </c>
    </row>
    <row r="158" spans="1:6" ht="25.5">
      <c r="A158" s="30" t="s">
        <v>216</v>
      </c>
      <c r="B158" s="30" t="s">
        <v>239</v>
      </c>
      <c r="C158" s="30" t="s">
        <v>214</v>
      </c>
      <c r="D158" s="39">
        <v>630000</v>
      </c>
      <c r="E158" s="39">
        <v>119494</v>
      </c>
      <c r="F158" s="34">
        <f t="shared" si="2"/>
        <v>510506</v>
      </c>
    </row>
    <row r="159" spans="1:6" ht="38.25">
      <c r="A159" s="30" t="s">
        <v>619</v>
      </c>
      <c r="B159" s="30" t="s">
        <v>239</v>
      </c>
      <c r="C159" s="30" t="s">
        <v>448</v>
      </c>
      <c r="D159" s="39">
        <v>630000</v>
      </c>
      <c r="E159" s="39">
        <v>119494</v>
      </c>
      <c r="F159" s="34">
        <f t="shared" si="2"/>
        <v>510506</v>
      </c>
    </row>
    <row r="160" spans="1:6" ht="12.75">
      <c r="A160" s="30" t="s">
        <v>595</v>
      </c>
      <c r="B160" s="30" t="s">
        <v>239</v>
      </c>
      <c r="C160" s="30" t="s">
        <v>449</v>
      </c>
      <c r="D160" s="39">
        <v>33300</v>
      </c>
      <c r="E160" s="39">
        <v>30388</v>
      </c>
      <c r="F160" s="34">
        <f t="shared" si="2"/>
        <v>2912</v>
      </c>
    </row>
    <row r="161" spans="1:6" ht="178.5">
      <c r="A161" s="30" t="s">
        <v>620</v>
      </c>
      <c r="B161" s="30" t="s">
        <v>239</v>
      </c>
      <c r="C161" s="30" t="s">
        <v>450</v>
      </c>
      <c r="D161" s="39">
        <v>33300</v>
      </c>
      <c r="E161" s="39">
        <v>30388</v>
      </c>
      <c r="F161" s="34">
        <f t="shared" si="2"/>
        <v>2912</v>
      </c>
    </row>
    <row r="162" spans="1:6" ht="63.75">
      <c r="A162" s="30" t="s">
        <v>593</v>
      </c>
      <c r="B162" s="30" t="s">
        <v>239</v>
      </c>
      <c r="C162" s="30" t="s">
        <v>451</v>
      </c>
      <c r="D162" s="39">
        <v>33300</v>
      </c>
      <c r="E162" s="39">
        <v>30388</v>
      </c>
      <c r="F162" s="34">
        <f t="shared" si="2"/>
        <v>2912</v>
      </c>
    </row>
    <row r="163" spans="1:6" ht="12.75">
      <c r="A163" s="30" t="s">
        <v>124</v>
      </c>
      <c r="B163" s="30" t="s">
        <v>239</v>
      </c>
      <c r="C163" s="30" t="s">
        <v>452</v>
      </c>
      <c r="D163" s="39">
        <v>33300</v>
      </c>
      <c r="E163" s="39">
        <v>30388</v>
      </c>
      <c r="F163" s="34">
        <f t="shared" si="2"/>
        <v>2912</v>
      </c>
    </row>
    <row r="164" spans="1:6" ht="12.75">
      <c r="A164" s="30" t="s">
        <v>171</v>
      </c>
      <c r="B164" s="30" t="s">
        <v>239</v>
      </c>
      <c r="C164" s="30" t="s">
        <v>453</v>
      </c>
      <c r="D164" s="39">
        <v>33300</v>
      </c>
      <c r="E164" s="39">
        <v>30388</v>
      </c>
      <c r="F164" s="34">
        <f t="shared" si="2"/>
        <v>2912</v>
      </c>
    </row>
    <row r="165" spans="1:6" ht="25.5">
      <c r="A165" s="30" t="s">
        <v>172</v>
      </c>
      <c r="B165" s="30" t="s">
        <v>239</v>
      </c>
      <c r="C165" s="30" t="s">
        <v>454</v>
      </c>
      <c r="D165" s="39">
        <v>33300</v>
      </c>
      <c r="E165" s="39">
        <v>30388</v>
      </c>
      <c r="F165" s="34">
        <f t="shared" si="2"/>
        <v>2912</v>
      </c>
    </row>
    <row r="166" spans="1:6" ht="12.75">
      <c r="A166" s="30" t="s">
        <v>595</v>
      </c>
      <c r="B166" s="30" t="s">
        <v>239</v>
      </c>
      <c r="C166" s="30" t="s">
        <v>455</v>
      </c>
      <c r="D166" s="39">
        <v>161500</v>
      </c>
      <c r="E166" s="39">
        <v>89106</v>
      </c>
      <c r="F166" s="34">
        <f t="shared" si="2"/>
        <v>72394</v>
      </c>
    </row>
    <row r="167" spans="1:6" ht="153">
      <c r="A167" s="30" t="s">
        <v>621</v>
      </c>
      <c r="B167" s="30" t="s">
        <v>239</v>
      </c>
      <c r="C167" s="30" t="s">
        <v>456</v>
      </c>
      <c r="D167" s="39">
        <v>161500</v>
      </c>
      <c r="E167" s="39">
        <v>89106</v>
      </c>
      <c r="F167" s="34">
        <f t="shared" si="2"/>
        <v>72394</v>
      </c>
    </row>
    <row r="168" spans="1:6" ht="63.75">
      <c r="A168" s="30" t="s">
        <v>593</v>
      </c>
      <c r="B168" s="30" t="s">
        <v>239</v>
      </c>
      <c r="C168" s="30" t="s">
        <v>457</v>
      </c>
      <c r="D168" s="39">
        <v>150700</v>
      </c>
      <c r="E168" s="39">
        <v>81136</v>
      </c>
      <c r="F168" s="34">
        <f t="shared" si="2"/>
        <v>69564</v>
      </c>
    </row>
    <row r="169" spans="1:6" ht="12.75">
      <c r="A169" s="30" t="s">
        <v>124</v>
      </c>
      <c r="B169" s="30" t="s">
        <v>239</v>
      </c>
      <c r="C169" s="30" t="s">
        <v>458</v>
      </c>
      <c r="D169" s="39">
        <v>150700</v>
      </c>
      <c r="E169" s="39">
        <v>81136</v>
      </c>
      <c r="F169" s="34">
        <f t="shared" si="2"/>
        <v>69564</v>
      </c>
    </row>
    <row r="170" spans="1:6" ht="12.75">
      <c r="A170" s="30" t="s">
        <v>171</v>
      </c>
      <c r="B170" s="30" t="s">
        <v>239</v>
      </c>
      <c r="C170" s="30" t="s">
        <v>459</v>
      </c>
      <c r="D170" s="39">
        <v>150700</v>
      </c>
      <c r="E170" s="39">
        <v>81136</v>
      </c>
      <c r="F170" s="34">
        <f t="shared" si="2"/>
        <v>69564</v>
      </c>
    </row>
    <row r="171" spans="1:6" ht="25.5">
      <c r="A171" s="30" t="s">
        <v>172</v>
      </c>
      <c r="B171" s="30" t="s">
        <v>239</v>
      </c>
      <c r="C171" s="30" t="s">
        <v>460</v>
      </c>
      <c r="D171" s="39">
        <v>126100</v>
      </c>
      <c r="E171" s="39">
        <v>79213</v>
      </c>
      <c r="F171" s="34">
        <f t="shared" si="2"/>
        <v>46887</v>
      </c>
    </row>
    <row r="172" spans="1:6" ht="12.75">
      <c r="A172" s="30" t="s">
        <v>173</v>
      </c>
      <c r="B172" s="30" t="s">
        <v>239</v>
      </c>
      <c r="C172" s="30" t="s">
        <v>461</v>
      </c>
      <c r="D172" s="39">
        <v>24600</v>
      </c>
      <c r="E172" s="39">
        <v>1923</v>
      </c>
      <c r="F172" s="34">
        <f t="shared" si="2"/>
        <v>22677</v>
      </c>
    </row>
    <row r="173" spans="1:6" ht="25.5">
      <c r="A173" s="30" t="s">
        <v>215</v>
      </c>
      <c r="B173" s="30" t="s">
        <v>239</v>
      </c>
      <c r="C173" s="30" t="s">
        <v>462</v>
      </c>
      <c r="D173" s="39">
        <v>10800</v>
      </c>
      <c r="E173" s="39">
        <v>7970</v>
      </c>
      <c r="F173" s="34">
        <f t="shared" si="2"/>
        <v>2830</v>
      </c>
    </row>
    <row r="174" spans="1:6" ht="12.75">
      <c r="A174" s="30" t="s">
        <v>124</v>
      </c>
      <c r="B174" s="30" t="s">
        <v>239</v>
      </c>
      <c r="C174" s="30" t="s">
        <v>463</v>
      </c>
      <c r="D174" s="39">
        <v>10800</v>
      </c>
      <c r="E174" s="39">
        <v>7970</v>
      </c>
      <c r="F174" s="34">
        <f t="shared" si="2"/>
        <v>2830</v>
      </c>
    </row>
    <row r="175" spans="1:6" ht="12.75">
      <c r="A175" s="30" t="s">
        <v>130</v>
      </c>
      <c r="B175" s="30" t="s">
        <v>239</v>
      </c>
      <c r="C175" s="30" t="s">
        <v>464</v>
      </c>
      <c r="D175" s="39">
        <v>10800</v>
      </c>
      <c r="E175" s="39">
        <v>7970</v>
      </c>
      <c r="F175" s="34">
        <f t="shared" si="2"/>
        <v>2830</v>
      </c>
    </row>
    <row r="176" spans="1:6" ht="12.75">
      <c r="A176" s="30" t="s">
        <v>595</v>
      </c>
      <c r="B176" s="30" t="s">
        <v>239</v>
      </c>
      <c r="C176" s="30" t="s">
        <v>465</v>
      </c>
      <c r="D176" s="39">
        <v>0</v>
      </c>
      <c r="E176" s="39">
        <v>0</v>
      </c>
      <c r="F176" s="34">
        <f t="shared" si="2"/>
        <v>0</v>
      </c>
    </row>
    <row r="177" spans="1:6" ht="165.75">
      <c r="A177" s="30" t="s">
        <v>622</v>
      </c>
      <c r="B177" s="30" t="s">
        <v>239</v>
      </c>
      <c r="C177" s="30" t="s">
        <v>466</v>
      </c>
      <c r="D177" s="39">
        <v>0</v>
      </c>
      <c r="E177" s="39">
        <v>0</v>
      </c>
      <c r="F177" s="34">
        <f t="shared" si="2"/>
        <v>0</v>
      </c>
    </row>
    <row r="178" spans="1:6" ht="63.75">
      <c r="A178" s="30" t="s">
        <v>593</v>
      </c>
      <c r="B178" s="30" t="s">
        <v>239</v>
      </c>
      <c r="C178" s="30" t="s">
        <v>467</v>
      </c>
      <c r="D178" s="39">
        <v>0</v>
      </c>
      <c r="E178" s="39">
        <v>0</v>
      </c>
      <c r="F178" s="34">
        <f t="shared" si="2"/>
        <v>0</v>
      </c>
    </row>
    <row r="179" spans="1:6" ht="12.75">
      <c r="A179" s="30" t="s">
        <v>124</v>
      </c>
      <c r="B179" s="30" t="s">
        <v>239</v>
      </c>
      <c r="C179" s="30" t="s">
        <v>468</v>
      </c>
      <c r="D179" s="39">
        <v>0</v>
      </c>
      <c r="E179" s="39">
        <v>0</v>
      </c>
      <c r="F179" s="34">
        <f>SUM(D179-E179)</f>
        <v>0</v>
      </c>
    </row>
    <row r="180" spans="1:6" ht="12.75">
      <c r="A180" s="30" t="s">
        <v>171</v>
      </c>
      <c r="B180" s="30" t="s">
        <v>239</v>
      </c>
      <c r="C180" s="30" t="s">
        <v>469</v>
      </c>
      <c r="D180" s="39">
        <v>0</v>
      </c>
      <c r="E180" s="39">
        <v>0</v>
      </c>
      <c r="F180" s="34">
        <f>SUM(D180-E180)</f>
        <v>0</v>
      </c>
    </row>
    <row r="181" spans="1:6" ht="25.5">
      <c r="A181" s="30" t="s">
        <v>172</v>
      </c>
      <c r="B181" s="30" t="s">
        <v>239</v>
      </c>
      <c r="C181" s="30" t="s">
        <v>470</v>
      </c>
      <c r="D181" s="39">
        <v>0</v>
      </c>
      <c r="E181" s="39">
        <v>0</v>
      </c>
      <c r="F181" s="34">
        <f>SUM(D181-E181)</f>
        <v>0</v>
      </c>
    </row>
    <row r="182" spans="1:6" ht="12.75">
      <c r="A182" s="30" t="s">
        <v>595</v>
      </c>
      <c r="B182" s="30" t="s">
        <v>239</v>
      </c>
      <c r="C182" s="30" t="s">
        <v>471</v>
      </c>
      <c r="D182" s="39">
        <v>435200</v>
      </c>
      <c r="E182" s="39">
        <v>0</v>
      </c>
      <c r="F182" s="34">
        <f aca="true" t="shared" si="3" ref="F182:F245">SUM(D182-E182)</f>
        <v>435200</v>
      </c>
    </row>
    <row r="183" spans="1:6" ht="165.75">
      <c r="A183" s="30" t="s">
        <v>622</v>
      </c>
      <c r="B183" s="30" t="s">
        <v>239</v>
      </c>
      <c r="C183" s="30" t="s">
        <v>472</v>
      </c>
      <c r="D183" s="39">
        <v>435200</v>
      </c>
      <c r="E183" s="39">
        <v>0</v>
      </c>
      <c r="F183" s="34">
        <f t="shared" si="3"/>
        <v>435200</v>
      </c>
    </row>
    <row r="184" spans="1:6" ht="63.75">
      <c r="A184" s="30" t="s">
        <v>593</v>
      </c>
      <c r="B184" s="30" t="s">
        <v>239</v>
      </c>
      <c r="C184" s="30" t="s">
        <v>473</v>
      </c>
      <c r="D184" s="39">
        <v>435200</v>
      </c>
      <c r="E184" s="39">
        <v>0</v>
      </c>
      <c r="F184" s="34">
        <f t="shared" si="3"/>
        <v>435200</v>
      </c>
    </row>
    <row r="185" spans="1:6" ht="12.75">
      <c r="A185" s="30" t="s">
        <v>124</v>
      </c>
      <c r="B185" s="30" t="s">
        <v>239</v>
      </c>
      <c r="C185" s="30" t="s">
        <v>474</v>
      </c>
      <c r="D185" s="39">
        <v>435200</v>
      </c>
      <c r="E185" s="39">
        <v>0</v>
      </c>
      <c r="F185" s="34">
        <f t="shared" si="3"/>
        <v>435200</v>
      </c>
    </row>
    <row r="186" spans="1:6" ht="12.75">
      <c r="A186" s="30" t="s">
        <v>171</v>
      </c>
      <c r="B186" s="30" t="s">
        <v>239</v>
      </c>
      <c r="C186" s="30" t="s">
        <v>475</v>
      </c>
      <c r="D186" s="39">
        <v>435200</v>
      </c>
      <c r="E186" s="39">
        <v>0</v>
      </c>
      <c r="F186" s="34">
        <f t="shared" si="3"/>
        <v>435200</v>
      </c>
    </row>
    <row r="187" spans="1:6" ht="25.5">
      <c r="A187" s="30" t="s">
        <v>172</v>
      </c>
      <c r="B187" s="30" t="s">
        <v>239</v>
      </c>
      <c r="C187" s="30" t="s">
        <v>476</v>
      </c>
      <c r="D187" s="39">
        <v>435200</v>
      </c>
      <c r="E187" s="39">
        <v>0</v>
      </c>
      <c r="F187" s="34">
        <f t="shared" si="3"/>
        <v>435200</v>
      </c>
    </row>
    <row r="188" spans="1:6" ht="38.25">
      <c r="A188" s="30" t="s">
        <v>139</v>
      </c>
      <c r="B188" s="30" t="s">
        <v>239</v>
      </c>
      <c r="C188" s="30" t="s">
        <v>115</v>
      </c>
      <c r="D188" s="39">
        <v>278200</v>
      </c>
      <c r="E188" s="39">
        <v>260600</v>
      </c>
      <c r="F188" s="34">
        <f t="shared" si="3"/>
        <v>17600</v>
      </c>
    </row>
    <row r="189" spans="1:6" ht="25.5">
      <c r="A189" s="30" t="s">
        <v>594</v>
      </c>
      <c r="B189" s="30" t="s">
        <v>239</v>
      </c>
      <c r="C189" s="30" t="s">
        <v>477</v>
      </c>
      <c r="D189" s="39">
        <v>278200</v>
      </c>
      <c r="E189" s="39">
        <v>260600</v>
      </c>
      <c r="F189" s="34">
        <f t="shared" si="3"/>
        <v>17600</v>
      </c>
    </row>
    <row r="190" spans="1:6" ht="12.75">
      <c r="A190" s="30" t="s">
        <v>595</v>
      </c>
      <c r="B190" s="30" t="s">
        <v>239</v>
      </c>
      <c r="C190" s="30" t="s">
        <v>478</v>
      </c>
      <c r="D190" s="39">
        <v>278200</v>
      </c>
      <c r="E190" s="39">
        <v>260600</v>
      </c>
      <c r="F190" s="34">
        <f t="shared" si="3"/>
        <v>17600</v>
      </c>
    </row>
    <row r="191" spans="1:6" ht="165.75">
      <c r="A191" s="30" t="s">
        <v>618</v>
      </c>
      <c r="B191" s="30" t="s">
        <v>239</v>
      </c>
      <c r="C191" s="30" t="s">
        <v>479</v>
      </c>
      <c r="D191" s="39">
        <v>278200</v>
      </c>
      <c r="E191" s="39">
        <v>260600</v>
      </c>
      <c r="F191" s="34">
        <f t="shared" si="3"/>
        <v>17600</v>
      </c>
    </row>
    <row r="192" spans="1:6" ht="25.5">
      <c r="A192" s="30" t="s">
        <v>64</v>
      </c>
      <c r="B192" s="30" t="s">
        <v>239</v>
      </c>
      <c r="C192" s="30" t="s">
        <v>480</v>
      </c>
      <c r="D192" s="39">
        <v>278200</v>
      </c>
      <c r="E192" s="39">
        <v>260600</v>
      </c>
      <c r="F192" s="34">
        <f t="shared" si="3"/>
        <v>17600</v>
      </c>
    </row>
    <row r="193" spans="1:6" ht="12.75">
      <c r="A193" s="30" t="s">
        <v>124</v>
      </c>
      <c r="B193" s="30" t="s">
        <v>239</v>
      </c>
      <c r="C193" s="30" t="s">
        <v>481</v>
      </c>
      <c r="D193" s="39">
        <v>278200</v>
      </c>
      <c r="E193" s="39">
        <v>260600</v>
      </c>
      <c r="F193" s="34">
        <f t="shared" si="3"/>
        <v>17600</v>
      </c>
    </row>
    <row r="194" spans="1:6" ht="38.25">
      <c r="A194" s="30" t="s">
        <v>175</v>
      </c>
      <c r="B194" s="30" t="s">
        <v>239</v>
      </c>
      <c r="C194" s="30" t="s">
        <v>482</v>
      </c>
      <c r="D194" s="39">
        <v>278200</v>
      </c>
      <c r="E194" s="39">
        <v>260600</v>
      </c>
      <c r="F194" s="34">
        <f t="shared" si="3"/>
        <v>17600</v>
      </c>
    </row>
    <row r="195" spans="1:6" ht="51">
      <c r="A195" s="30" t="s">
        <v>145</v>
      </c>
      <c r="B195" s="30" t="s">
        <v>239</v>
      </c>
      <c r="C195" s="30" t="s">
        <v>483</v>
      </c>
      <c r="D195" s="39">
        <v>278200</v>
      </c>
      <c r="E195" s="39">
        <v>260600</v>
      </c>
      <c r="F195" s="34">
        <f t="shared" si="3"/>
        <v>17600</v>
      </c>
    </row>
    <row r="196" spans="1:6" ht="38.25">
      <c r="A196" s="30" t="s">
        <v>140</v>
      </c>
      <c r="B196" s="30" t="s">
        <v>239</v>
      </c>
      <c r="C196" s="30" t="s">
        <v>116</v>
      </c>
      <c r="D196" s="39">
        <f>SUM(D197+D231)</f>
        <v>1247200</v>
      </c>
      <c r="E196" s="39">
        <v>811363.05</v>
      </c>
      <c r="F196" s="34">
        <f t="shared" si="3"/>
        <v>435836.94999999995</v>
      </c>
    </row>
    <row r="197" spans="1:6" ht="25.5">
      <c r="A197" s="30" t="s">
        <v>141</v>
      </c>
      <c r="B197" s="30" t="s">
        <v>239</v>
      </c>
      <c r="C197" s="30" t="s">
        <v>117</v>
      </c>
      <c r="D197" s="39">
        <v>285000</v>
      </c>
      <c r="E197" s="39">
        <v>183731</v>
      </c>
      <c r="F197" s="34">
        <f t="shared" si="3"/>
        <v>101269</v>
      </c>
    </row>
    <row r="198" spans="1:6" ht="76.5">
      <c r="A198" s="30" t="s">
        <v>623</v>
      </c>
      <c r="B198" s="30" t="s">
        <v>239</v>
      </c>
      <c r="C198" s="30" t="s">
        <v>484</v>
      </c>
      <c r="D198" s="39">
        <v>285000</v>
      </c>
      <c r="E198" s="39">
        <v>183731</v>
      </c>
      <c r="F198" s="34">
        <f t="shared" si="3"/>
        <v>101269</v>
      </c>
    </row>
    <row r="199" spans="1:6" ht="12.75">
      <c r="A199" s="30" t="s">
        <v>595</v>
      </c>
      <c r="B199" s="30" t="s">
        <v>239</v>
      </c>
      <c r="C199" s="30" t="s">
        <v>485</v>
      </c>
      <c r="D199" s="39">
        <v>0</v>
      </c>
      <c r="E199" s="39">
        <v>0</v>
      </c>
      <c r="F199" s="34">
        <f t="shared" si="3"/>
        <v>0</v>
      </c>
    </row>
    <row r="200" spans="1:6" ht="191.25">
      <c r="A200" s="30" t="s">
        <v>624</v>
      </c>
      <c r="B200" s="30" t="s">
        <v>239</v>
      </c>
      <c r="C200" s="30" t="s">
        <v>486</v>
      </c>
      <c r="D200" s="39">
        <v>0</v>
      </c>
      <c r="E200" s="39">
        <v>0</v>
      </c>
      <c r="F200" s="34">
        <f t="shared" si="3"/>
        <v>0</v>
      </c>
    </row>
    <row r="201" spans="1:6" ht="63.75">
      <c r="A201" s="30" t="s">
        <v>593</v>
      </c>
      <c r="B201" s="30" t="s">
        <v>239</v>
      </c>
      <c r="C201" s="30" t="s">
        <v>487</v>
      </c>
      <c r="D201" s="39">
        <v>0</v>
      </c>
      <c r="E201" s="39">
        <v>0</v>
      </c>
      <c r="F201" s="34">
        <f t="shared" si="3"/>
        <v>0</v>
      </c>
    </row>
    <row r="202" spans="1:6" ht="12.75">
      <c r="A202" s="30" t="s">
        <v>124</v>
      </c>
      <c r="B202" s="30" t="s">
        <v>239</v>
      </c>
      <c r="C202" s="30" t="s">
        <v>488</v>
      </c>
      <c r="D202" s="39">
        <v>0</v>
      </c>
      <c r="E202" s="39">
        <v>0</v>
      </c>
      <c r="F202" s="34">
        <f t="shared" si="3"/>
        <v>0</v>
      </c>
    </row>
    <row r="203" spans="1:6" ht="12.75">
      <c r="A203" s="30" t="s">
        <v>171</v>
      </c>
      <c r="B203" s="30" t="s">
        <v>239</v>
      </c>
      <c r="C203" s="30" t="s">
        <v>489</v>
      </c>
      <c r="D203" s="39">
        <v>0</v>
      </c>
      <c r="E203" s="39">
        <v>0</v>
      </c>
      <c r="F203" s="34">
        <f t="shared" si="3"/>
        <v>0</v>
      </c>
    </row>
    <row r="204" spans="1:6" ht="12.75">
      <c r="A204" s="30" t="s">
        <v>173</v>
      </c>
      <c r="B204" s="30" t="s">
        <v>239</v>
      </c>
      <c r="C204" s="30" t="s">
        <v>490</v>
      </c>
      <c r="D204" s="39">
        <v>0</v>
      </c>
      <c r="E204" s="39">
        <v>0</v>
      </c>
      <c r="F204" s="34">
        <f t="shared" si="3"/>
        <v>0</v>
      </c>
    </row>
    <row r="205" spans="1:6" ht="12.75">
      <c r="A205" s="30" t="s">
        <v>595</v>
      </c>
      <c r="B205" s="30" t="s">
        <v>239</v>
      </c>
      <c r="C205" s="30" t="s">
        <v>491</v>
      </c>
      <c r="D205" s="39">
        <v>255000</v>
      </c>
      <c r="E205" s="39">
        <v>161374</v>
      </c>
      <c r="F205" s="34">
        <f t="shared" si="3"/>
        <v>93626</v>
      </c>
    </row>
    <row r="206" spans="1:6" ht="216.75">
      <c r="A206" s="30" t="s">
        <v>625</v>
      </c>
      <c r="B206" s="30" t="s">
        <v>239</v>
      </c>
      <c r="C206" s="30" t="s">
        <v>492</v>
      </c>
      <c r="D206" s="39">
        <v>255000</v>
      </c>
      <c r="E206" s="39">
        <v>161374</v>
      </c>
      <c r="F206" s="34">
        <f t="shared" si="3"/>
        <v>93626</v>
      </c>
    </row>
    <row r="207" spans="1:6" ht="63.75">
      <c r="A207" s="30" t="s">
        <v>593</v>
      </c>
      <c r="B207" s="30" t="s">
        <v>239</v>
      </c>
      <c r="C207" s="30" t="s">
        <v>493</v>
      </c>
      <c r="D207" s="39">
        <v>255000</v>
      </c>
      <c r="E207" s="39">
        <v>161374</v>
      </c>
      <c r="F207" s="34">
        <f t="shared" si="3"/>
        <v>93626</v>
      </c>
    </row>
    <row r="208" spans="1:6" ht="12.75">
      <c r="A208" s="30" t="s">
        <v>124</v>
      </c>
      <c r="B208" s="30" t="s">
        <v>239</v>
      </c>
      <c r="C208" s="30" t="s">
        <v>494</v>
      </c>
      <c r="D208" s="39">
        <v>202900</v>
      </c>
      <c r="E208" s="39">
        <v>112474</v>
      </c>
      <c r="F208" s="34">
        <f t="shared" si="3"/>
        <v>90426</v>
      </c>
    </row>
    <row r="209" spans="1:6" ht="12.75">
      <c r="A209" s="30" t="s">
        <v>171</v>
      </c>
      <c r="B209" s="30" t="s">
        <v>239</v>
      </c>
      <c r="C209" s="30" t="s">
        <v>495</v>
      </c>
      <c r="D209" s="39">
        <v>202900</v>
      </c>
      <c r="E209" s="39">
        <v>112474</v>
      </c>
      <c r="F209" s="34">
        <f t="shared" si="3"/>
        <v>90426</v>
      </c>
    </row>
    <row r="210" spans="1:6" ht="25.5">
      <c r="A210" s="30" t="s">
        <v>172</v>
      </c>
      <c r="B210" s="30" t="s">
        <v>239</v>
      </c>
      <c r="C210" s="30" t="s">
        <v>496</v>
      </c>
      <c r="D210" s="39">
        <v>162900</v>
      </c>
      <c r="E210" s="39">
        <v>96551</v>
      </c>
      <c r="F210" s="34">
        <f t="shared" si="3"/>
        <v>66349</v>
      </c>
    </row>
    <row r="211" spans="1:6" ht="12.75">
      <c r="A211" s="30" t="s">
        <v>173</v>
      </c>
      <c r="B211" s="30" t="s">
        <v>239</v>
      </c>
      <c r="C211" s="30" t="s">
        <v>497</v>
      </c>
      <c r="D211" s="39">
        <v>40000</v>
      </c>
      <c r="E211" s="39">
        <v>15923</v>
      </c>
      <c r="F211" s="34">
        <f t="shared" si="3"/>
        <v>24077</v>
      </c>
    </row>
    <row r="212" spans="1:6" ht="25.5">
      <c r="A212" s="30" t="s">
        <v>131</v>
      </c>
      <c r="B212" s="30" t="s">
        <v>239</v>
      </c>
      <c r="C212" s="30" t="s">
        <v>498</v>
      </c>
      <c r="D212" s="39">
        <v>100900</v>
      </c>
      <c r="E212" s="39">
        <v>48900</v>
      </c>
      <c r="F212" s="34">
        <f t="shared" si="3"/>
        <v>52000</v>
      </c>
    </row>
    <row r="213" spans="1:6" ht="25.5">
      <c r="A213" s="30" t="s">
        <v>132</v>
      </c>
      <c r="B213" s="30" t="s">
        <v>239</v>
      </c>
      <c r="C213" s="30" t="s">
        <v>499</v>
      </c>
      <c r="D213" s="39">
        <v>52100</v>
      </c>
      <c r="E213" s="39">
        <v>48900</v>
      </c>
      <c r="F213" s="34">
        <f t="shared" si="3"/>
        <v>3200</v>
      </c>
    </row>
    <row r="214" spans="1:6" ht="12.75">
      <c r="A214" s="30" t="s">
        <v>595</v>
      </c>
      <c r="B214" s="30" t="s">
        <v>239</v>
      </c>
      <c r="C214" s="30" t="s">
        <v>500</v>
      </c>
      <c r="D214" s="39">
        <v>0</v>
      </c>
      <c r="E214" s="39">
        <v>0</v>
      </c>
      <c r="F214" s="34">
        <f t="shared" si="3"/>
        <v>0</v>
      </c>
    </row>
    <row r="215" spans="1:6" ht="191.25">
      <c r="A215" s="30" t="s">
        <v>626</v>
      </c>
      <c r="B215" s="30" t="s">
        <v>239</v>
      </c>
      <c r="C215" s="30" t="s">
        <v>501</v>
      </c>
      <c r="D215" s="39">
        <v>0</v>
      </c>
      <c r="E215" s="39">
        <v>0</v>
      </c>
      <c r="F215" s="34">
        <f t="shared" si="3"/>
        <v>0</v>
      </c>
    </row>
    <row r="216" spans="1:6" ht="63.75">
      <c r="A216" s="30" t="s">
        <v>593</v>
      </c>
      <c r="B216" s="30" t="s">
        <v>239</v>
      </c>
      <c r="C216" s="30" t="s">
        <v>502</v>
      </c>
      <c r="D216" s="39">
        <v>0</v>
      </c>
      <c r="E216" s="39">
        <v>0</v>
      </c>
      <c r="F216" s="34">
        <f t="shared" si="3"/>
        <v>0</v>
      </c>
    </row>
    <row r="217" spans="1:6" ht="12.75">
      <c r="A217" s="30" t="s">
        <v>124</v>
      </c>
      <c r="B217" s="30" t="s">
        <v>239</v>
      </c>
      <c r="C217" s="30" t="s">
        <v>503</v>
      </c>
      <c r="D217" s="39">
        <v>0</v>
      </c>
      <c r="E217" s="39">
        <v>0</v>
      </c>
      <c r="F217" s="34">
        <f t="shared" si="3"/>
        <v>0</v>
      </c>
    </row>
    <row r="218" spans="1:6" ht="12.75">
      <c r="A218" s="30" t="s">
        <v>171</v>
      </c>
      <c r="B218" s="30" t="s">
        <v>239</v>
      </c>
      <c r="C218" s="30" t="s">
        <v>504</v>
      </c>
      <c r="D218" s="39">
        <v>0</v>
      </c>
      <c r="E218" s="39">
        <v>0</v>
      </c>
      <c r="F218" s="34">
        <f t="shared" si="3"/>
        <v>0</v>
      </c>
    </row>
    <row r="219" spans="1:6" ht="12.75">
      <c r="A219" s="30" t="s">
        <v>173</v>
      </c>
      <c r="B219" s="30" t="s">
        <v>239</v>
      </c>
      <c r="C219" s="30" t="s">
        <v>505</v>
      </c>
      <c r="D219" s="39">
        <v>0</v>
      </c>
      <c r="E219" s="39">
        <v>0</v>
      </c>
      <c r="F219" s="34">
        <f t="shared" si="3"/>
        <v>0</v>
      </c>
    </row>
    <row r="220" spans="1:6" ht="12.75">
      <c r="A220" s="30" t="s">
        <v>595</v>
      </c>
      <c r="B220" s="30" t="s">
        <v>239</v>
      </c>
      <c r="C220" s="30" t="s">
        <v>506</v>
      </c>
      <c r="D220" s="39">
        <v>0</v>
      </c>
      <c r="E220" s="39">
        <v>0</v>
      </c>
      <c r="F220" s="34">
        <f t="shared" si="3"/>
        <v>0</v>
      </c>
    </row>
    <row r="221" spans="1:6" ht="191.25">
      <c r="A221" s="30" t="s">
        <v>626</v>
      </c>
      <c r="B221" s="30" t="s">
        <v>239</v>
      </c>
      <c r="C221" s="30" t="s">
        <v>507</v>
      </c>
      <c r="D221" s="39">
        <v>0</v>
      </c>
      <c r="E221" s="39">
        <v>0</v>
      </c>
      <c r="F221" s="34">
        <f t="shared" si="3"/>
        <v>0</v>
      </c>
    </row>
    <row r="222" spans="1:6" ht="63.75">
      <c r="A222" s="30" t="s">
        <v>593</v>
      </c>
      <c r="B222" s="30" t="s">
        <v>239</v>
      </c>
      <c r="C222" s="30" t="s">
        <v>508</v>
      </c>
      <c r="D222" s="39">
        <v>0</v>
      </c>
      <c r="E222" s="39">
        <v>0</v>
      </c>
      <c r="F222" s="34">
        <f t="shared" si="3"/>
        <v>0</v>
      </c>
    </row>
    <row r="223" spans="1:6" ht="12.75">
      <c r="A223" s="30" t="s">
        <v>124</v>
      </c>
      <c r="B223" s="30" t="s">
        <v>239</v>
      </c>
      <c r="C223" s="30" t="s">
        <v>509</v>
      </c>
      <c r="D223" s="39">
        <v>0</v>
      </c>
      <c r="E223" s="39">
        <v>0</v>
      </c>
      <c r="F223" s="34">
        <f t="shared" si="3"/>
        <v>0</v>
      </c>
    </row>
    <row r="224" spans="1:6" ht="12.75">
      <c r="A224" s="30" t="s">
        <v>171</v>
      </c>
      <c r="B224" s="30" t="s">
        <v>239</v>
      </c>
      <c r="C224" s="30" t="s">
        <v>510</v>
      </c>
      <c r="D224" s="39">
        <v>0</v>
      </c>
      <c r="E224" s="39">
        <v>0</v>
      </c>
      <c r="F224" s="34">
        <f t="shared" si="3"/>
        <v>0</v>
      </c>
    </row>
    <row r="225" spans="1:6" ht="12.75">
      <c r="A225" s="30" t="s">
        <v>173</v>
      </c>
      <c r="B225" s="30" t="s">
        <v>239</v>
      </c>
      <c r="C225" s="30" t="s">
        <v>511</v>
      </c>
      <c r="D225" s="39">
        <v>0</v>
      </c>
      <c r="E225" s="39">
        <v>0</v>
      </c>
      <c r="F225" s="34">
        <f t="shared" si="3"/>
        <v>0</v>
      </c>
    </row>
    <row r="226" spans="1:6" ht="12.75">
      <c r="A226" s="30" t="s">
        <v>595</v>
      </c>
      <c r="B226" s="30" t="s">
        <v>239</v>
      </c>
      <c r="C226" s="30" t="s">
        <v>512</v>
      </c>
      <c r="D226" s="39">
        <v>30000</v>
      </c>
      <c r="E226" s="39">
        <v>22357</v>
      </c>
      <c r="F226" s="34">
        <f t="shared" si="3"/>
        <v>7643</v>
      </c>
    </row>
    <row r="227" spans="1:6" ht="216.75">
      <c r="A227" s="30" t="s">
        <v>627</v>
      </c>
      <c r="B227" s="30" t="s">
        <v>239</v>
      </c>
      <c r="C227" s="30" t="s">
        <v>513</v>
      </c>
      <c r="D227" s="39">
        <v>30000</v>
      </c>
      <c r="E227" s="39">
        <v>22357</v>
      </c>
      <c r="F227" s="34">
        <f t="shared" si="3"/>
        <v>7643</v>
      </c>
    </row>
    <row r="228" spans="1:6" ht="25.5">
      <c r="A228" s="30" t="s">
        <v>215</v>
      </c>
      <c r="B228" s="30" t="s">
        <v>239</v>
      </c>
      <c r="C228" s="30" t="s">
        <v>514</v>
      </c>
      <c r="D228" s="39">
        <v>30000</v>
      </c>
      <c r="E228" s="39">
        <v>22357</v>
      </c>
      <c r="F228" s="34">
        <f t="shared" si="3"/>
        <v>7643</v>
      </c>
    </row>
    <row r="229" spans="1:6" ht="12.75">
      <c r="A229" s="30" t="s">
        <v>124</v>
      </c>
      <c r="B229" s="30" t="s">
        <v>239</v>
      </c>
      <c r="C229" s="30" t="s">
        <v>515</v>
      </c>
      <c r="D229" s="39">
        <v>30000</v>
      </c>
      <c r="E229" s="39">
        <v>22357</v>
      </c>
      <c r="F229" s="34">
        <f t="shared" si="3"/>
        <v>7643</v>
      </c>
    </row>
    <row r="230" spans="1:6" ht="12.75">
      <c r="A230" s="30" t="s">
        <v>130</v>
      </c>
      <c r="B230" s="30" t="s">
        <v>239</v>
      </c>
      <c r="C230" s="30" t="s">
        <v>516</v>
      </c>
      <c r="D230" s="39">
        <v>30000</v>
      </c>
      <c r="E230" s="39">
        <v>22357</v>
      </c>
      <c r="F230" s="34">
        <f t="shared" si="3"/>
        <v>7643</v>
      </c>
    </row>
    <row r="231" spans="1:6" ht="12.75">
      <c r="A231" s="30" t="s">
        <v>142</v>
      </c>
      <c r="B231" s="30" t="s">
        <v>239</v>
      </c>
      <c r="C231" s="30" t="s">
        <v>118</v>
      </c>
      <c r="D231" s="39">
        <v>962200</v>
      </c>
      <c r="E231" s="39">
        <v>627632.05</v>
      </c>
      <c r="F231" s="34">
        <f t="shared" si="3"/>
        <v>334567.94999999995</v>
      </c>
    </row>
    <row r="232" spans="1:6" ht="51">
      <c r="A232" s="30" t="s">
        <v>628</v>
      </c>
      <c r="B232" s="30" t="s">
        <v>239</v>
      </c>
      <c r="C232" s="30" t="s">
        <v>517</v>
      </c>
      <c r="D232" s="39">
        <v>15000</v>
      </c>
      <c r="E232" s="39">
        <v>0</v>
      </c>
      <c r="F232" s="34">
        <f t="shared" si="3"/>
        <v>15000</v>
      </c>
    </row>
    <row r="233" spans="1:6" ht="12.75">
      <c r="A233" s="30" t="s">
        <v>595</v>
      </c>
      <c r="B233" s="30" t="s">
        <v>239</v>
      </c>
      <c r="C233" s="30" t="s">
        <v>518</v>
      </c>
      <c r="D233" s="39">
        <v>15000</v>
      </c>
      <c r="E233" s="39">
        <v>0</v>
      </c>
      <c r="F233" s="34">
        <f t="shared" si="3"/>
        <v>15000</v>
      </c>
    </row>
    <row r="234" spans="1:6" ht="165.75">
      <c r="A234" s="30" t="s">
        <v>629</v>
      </c>
      <c r="B234" s="30" t="s">
        <v>239</v>
      </c>
      <c r="C234" s="30" t="s">
        <v>519</v>
      </c>
      <c r="D234" s="39">
        <v>15000</v>
      </c>
      <c r="E234" s="39">
        <v>0</v>
      </c>
      <c r="F234" s="34">
        <f t="shared" si="3"/>
        <v>15000</v>
      </c>
    </row>
    <row r="235" spans="1:6" ht="63.75">
      <c r="A235" s="30" t="s">
        <v>593</v>
      </c>
      <c r="B235" s="30" t="s">
        <v>239</v>
      </c>
      <c r="C235" s="30" t="s">
        <v>520</v>
      </c>
      <c r="D235" s="39">
        <v>15000</v>
      </c>
      <c r="E235" s="39">
        <v>0</v>
      </c>
      <c r="F235" s="34">
        <f t="shared" si="3"/>
        <v>15000</v>
      </c>
    </row>
    <row r="236" spans="1:6" ht="12.75">
      <c r="A236" s="30" t="s">
        <v>124</v>
      </c>
      <c r="B236" s="30" t="s">
        <v>239</v>
      </c>
      <c r="C236" s="30" t="s">
        <v>521</v>
      </c>
      <c r="D236" s="39">
        <v>15000</v>
      </c>
      <c r="E236" s="39">
        <v>0</v>
      </c>
      <c r="F236" s="34">
        <f t="shared" si="3"/>
        <v>15000</v>
      </c>
    </row>
    <row r="237" spans="1:6" ht="12.75">
      <c r="A237" s="30" t="s">
        <v>171</v>
      </c>
      <c r="B237" s="30" t="s">
        <v>239</v>
      </c>
      <c r="C237" s="30" t="s">
        <v>522</v>
      </c>
      <c r="D237" s="39">
        <v>15000</v>
      </c>
      <c r="E237" s="39">
        <v>0</v>
      </c>
      <c r="F237" s="34">
        <f t="shared" si="3"/>
        <v>15000</v>
      </c>
    </row>
    <row r="238" spans="1:6" ht="25.5">
      <c r="A238" s="30" t="s">
        <v>172</v>
      </c>
      <c r="B238" s="30" t="s">
        <v>239</v>
      </c>
      <c r="C238" s="30" t="s">
        <v>523</v>
      </c>
      <c r="D238" s="39">
        <v>15000</v>
      </c>
      <c r="E238" s="39">
        <v>0</v>
      </c>
      <c r="F238" s="34">
        <f t="shared" si="3"/>
        <v>15000</v>
      </c>
    </row>
    <row r="239" spans="1:6" ht="25.5">
      <c r="A239" s="30" t="s">
        <v>131</v>
      </c>
      <c r="B239" s="30" t="s">
        <v>239</v>
      </c>
      <c r="C239" s="30" t="s">
        <v>524</v>
      </c>
      <c r="D239" s="39">
        <v>0</v>
      </c>
      <c r="E239" s="39">
        <v>0</v>
      </c>
      <c r="F239" s="34">
        <f t="shared" si="3"/>
        <v>0</v>
      </c>
    </row>
    <row r="240" spans="1:6" ht="25.5">
      <c r="A240" s="30" t="s">
        <v>133</v>
      </c>
      <c r="B240" s="30" t="s">
        <v>239</v>
      </c>
      <c r="C240" s="30" t="s">
        <v>525</v>
      </c>
      <c r="D240" s="39">
        <v>0</v>
      </c>
      <c r="E240" s="39">
        <v>0</v>
      </c>
      <c r="F240" s="34">
        <f t="shared" si="3"/>
        <v>0</v>
      </c>
    </row>
    <row r="241" spans="1:6" ht="25.5">
      <c r="A241" s="30" t="s">
        <v>630</v>
      </c>
      <c r="B241" s="30" t="s">
        <v>239</v>
      </c>
      <c r="C241" s="30" t="s">
        <v>526</v>
      </c>
      <c r="D241" s="39">
        <v>897200</v>
      </c>
      <c r="E241" s="39">
        <v>627632.05</v>
      </c>
      <c r="F241" s="34">
        <f t="shared" si="3"/>
        <v>269567.94999999995</v>
      </c>
    </row>
    <row r="242" spans="1:6" ht="12.75">
      <c r="A242" s="30" t="s">
        <v>595</v>
      </c>
      <c r="B242" s="30" t="s">
        <v>239</v>
      </c>
      <c r="C242" s="30" t="s">
        <v>527</v>
      </c>
      <c r="D242" s="39">
        <v>847800</v>
      </c>
      <c r="E242" s="39">
        <v>578933.05</v>
      </c>
      <c r="F242" s="34">
        <f t="shared" si="3"/>
        <v>268866.94999999995</v>
      </c>
    </row>
    <row r="243" spans="1:6" ht="127.5">
      <c r="A243" s="30" t="s">
        <v>631</v>
      </c>
      <c r="B243" s="30" t="s">
        <v>239</v>
      </c>
      <c r="C243" s="30" t="s">
        <v>528</v>
      </c>
      <c r="D243" s="39">
        <v>847800</v>
      </c>
      <c r="E243" s="39">
        <v>578933.05</v>
      </c>
      <c r="F243" s="34">
        <f t="shared" si="3"/>
        <v>268866.94999999995</v>
      </c>
    </row>
    <row r="244" spans="1:6" ht="63.75">
      <c r="A244" s="30" t="s">
        <v>593</v>
      </c>
      <c r="B244" s="30" t="s">
        <v>239</v>
      </c>
      <c r="C244" s="30" t="s">
        <v>529</v>
      </c>
      <c r="D244" s="39">
        <v>847800</v>
      </c>
      <c r="E244" s="39">
        <v>578933.05</v>
      </c>
      <c r="F244" s="34">
        <f t="shared" si="3"/>
        <v>268866.94999999995</v>
      </c>
    </row>
    <row r="245" spans="1:6" ht="12.75">
      <c r="A245" s="30" t="s">
        <v>124</v>
      </c>
      <c r="B245" s="30" t="s">
        <v>239</v>
      </c>
      <c r="C245" s="30" t="s">
        <v>530</v>
      </c>
      <c r="D245" s="39">
        <v>615800</v>
      </c>
      <c r="E245" s="39">
        <v>350588.05</v>
      </c>
      <c r="F245" s="34">
        <f t="shared" si="3"/>
        <v>265211.95</v>
      </c>
    </row>
    <row r="246" spans="1:6" ht="12.75">
      <c r="A246" s="30" t="s">
        <v>171</v>
      </c>
      <c r="B246" s="30" t="s">
        <v>239</v>
      </c>
      <c r="C246" s="30" t="s">
        <v>531</v>
      </c>
      <c r="D246" s="39">
        <v>615800</v>
      </c>
      <c r="E246" s="39">
        <v>350588.05</v>
      </c>
      <c r="F246" s="34">
        <f aca="true" t="shared" si="4" ref="F246:F297">SUM(D246-E246)</f>
        <v>265211.95</v>
      </c>
    </row>
    <row r="247" spans="1:6" ht="12.75">
      <c r="A247" s="30" t="s">
        <v>129</v>
      </c>
      <c r="B247" s="30" t="s">
        <v>239</v>
      </c>
      <c r="C247" s="30" t="s">
        <v>532</v>
      </c>
      <c r="D247" s="39">
        <v>150500</v>
      </c>
      <c r="E247" s="39">
        <v>79617.05</v>
      </c>
      <c r="F247" s="34">
        <f t="shared" si="4"/>
        <v>70882.95</v>
      </c>
    </row>
    <row r="248" spans="1:6" ht="25.5">
      <c r="A248" s="30" t="s">
        <v>172</v>
      </c>
      <c r="B248" s="30" t="s">
        <v>239</v>
      </c>
      <c r="C248" s="30" t="s">
        <v>533</v>
      </c>
      <c r="D248" s="39">
        <v>428300</v>
      </c>
      <c r="E248" s="39">
        <v>234185</v>
      </c>
      <c r="F248" s="34">
        <f t="shared" si="4"/>
        <v>194115</v>
      </c>
    </row>
    <row r="249" spans="1:6" ht="12.75">
      <c r="A249" s="30" t="s">
        <v>173</v>
      </c>
      <c r="B249" s="30" t="s">
        <v>239</v>
      </c>
      <c r="C249" s="30" t="s">
        <v>534</v>
      </c>
      <c r="D249" s="39">
        <v>37000</v>
      </c>
      <c r="E249" s="39">
        <v>36786</v>
      </c>
      <c r="F249" s="34">
        <f t="shared" si="4"/>
        <v>214</v>
      </c>
    </row>
    <row r="250" spans="1:6" ht="25.5">
      <c r="A250" s="30" t="s">
        <v>131</v>
      </c>
      <c r="B250" s="30" t="s">
        <v>239</v>
      </c>
      <c r="C250" s="30" t="s">
        <v>535</v>
      </c>
      <c r="D250" s="39">
        <v>232000</v>
      </c>
      <c r="E250" s="39">
        <v>228345</v>
      </c>
      <c r="F250" s="34">
        <f t="shared" si="4"/>
        <v>3655</v>
      </c>
    </row>
    <row r="251" spans="1:6" ht="25.5">
      <c r="A251" s="30" t="s">
        <v>132</v>
      </c>
      <c r="B251" s="30" t="s">
        <v>239</v>
      </c>
      <c r="C251" s="30" t="s">
        <v>536</v>
      </c>
      <c r="D251" s="39">
        <v>193000</v>
      </c>
      <c r="E251" s="39">
        <v>192964</v>
      </c>
      <c r="F251" s="34">
        <f t="shared" si="4"/>
        <v>36</v>
      </c>
    </row>
    <row r="252" spans="1:6" ht="25.5">
      <c r="A252" s="30" t="s">
        <v>133</v>
      </c>
      <c r="B252" s="30" t="s">
        <v>239</v>
      </c>
      <c r="C252" s="30" t="s">
        <v>537</v>
      </c>
      <c r="D252" s="39">
        <v>39000</v>
      </c>
      <c r="E252" s="39">
        <v>35381</v>
      </c>
      <c r="F252" s="34">
        <f t="shared" si="4"/>
        <v>3619</v>
      </c>
    </row>
    <row r="253" spans="1:6" ht="12.75">
      <c r="A253" s="30" t="s">
        <v>595</v>
      </c>
      <c r="B253" s="30" t="s">
        <v>239</v>
      </c>
      <c r="C253" s="30" t="s">
        <v>538</v>
      </c>
      <c r="D253" s="39">
        <v>49400</v>
      </c>
      <c r="E253" s="39">
        <v>48699</v>
      </c>
      <c r="F253" s="34">
        <f t="shared" si="4"/>
        <v>701</v>
      </c>
    </row>
    <row r="254" spans="1:6" ht="114.75">
      <c r="A254" s="30" t="s">
        <v>632</v>
      </c>
      <c r="B254" s="30" t="s">
        <v>239</v>
      </c>
      <c r="C254" s="30" t="s">
        <v>539</v>
      </c>
      <c r="D254" s="39">
        <v>49400</v>
      </c>
      <c r="E254" s="39">
        <v>48699</v>
      </c>
      <c r="F254" s="34">
        <f t="shared" si="4"/>
        <v>701</v>
      </c>
    </row>
    <row r="255" spans="1:6" ht="25.5">
      <c r="A255" s="30" t="s">
        <v>215</v>
      </c>
      <c r="B255" s="30" t="s">
        <v>239</v>
      </c>
      <c r="C255" s="30" t="s">
        <v>540</v>
      </c>
      <c r="D255" s="39">
        <v>49400</v>
      </c>
      <c r="E255" s="39">
        <v>48699</v>
      </c>
      <c r="F255" s="34">
        <f t="shared" si="4"/>
        <v>701</v>
      </c>
    </row>
    <row r="256" spans="1:6" ht="12.75">
      <c r="A256" s="30" t="s">
        <v>124</v>
      </c>
      <c r="B256" s="30" t="s">
        <v>239</v>
      </c>
      <c r="C256" s="30" t="s">
        <v>541</v>
      </c>
      <c r="D256" s="39">
        <v>49400</v>
      </c>
      <c r="E256" s="39">
        <v>48699</v>
      </c>
      <c r="F256" s="34">
        <f t="shared" si="4"/>
        <v>701</v>
      </c>
    </row>
    <row r="257" spans="1:6" ht="12.75">
      <c r="A257" s="30" t="s">
        <v>130</v>
      </c>
      <c r="B257" s="30" t="s">
        <v>239</v>
      </c>
      <c r="C257" s="30" t="s">
        <v>542</v>
      </c>
      <c r="D257" s="39">
        <v>49400</v>
      </c>
      <c r="E257" s="39">
        <v>48699</v>
      </c>
      <c r="F257" s="34">
        <f t="shared" si="4"/>
        <v>701</v>
      </c>
    </row>
    <row r="258" spans="1:6" ht="63.75">
      <c r="A258" s="30" t="s">
        <v>633</v>
      </c>
      <c r="B258" s="30" t="s">
        <v>239</v>
      </c>
      <c r="C258" s="30" t="s">
        <v>543</v>
      </c>
      <c r="D258" s="39">
        <v>10000</v>
      </c>
      <c r="E258" s="39">
        <v>0</v>
      </c>
      <c r="F258" s="34">
        <f t="shared" si="4"/>
        <v>10000</v>
      </c>
    </row>
    <row r="259" spans="1:6" ht="12.75">
      <c r="A259" s="30" t="s">
        <v>595</v>
      </c>
      <c r="B259" s="30" t="s">
        <v>239</v>
      </c>
      <c r="C259" s="30" t="s">
        <v>544</v>
      </c>
      <c r="D259" s="39">
        <v>10000</v>
      </c>
      <c r="E259" s="39">
        <v>0</v>
      </c>
      <c r="F259" s="34">
        <f t="shared" si="4"/>
        <v>10000</v>
      </c>
    </row>
    <row r="260" spans="1:6" ht="216.75">
      <c r="A260" s="30" t="s">
        <v>634</v>
      </c>
      <c r="B260" s="30" t="s">
        <v>239</v>
      </c>
      <c r="C260" s="30" t="s">
        <v>545</v>
      </c>
      <c r="D260" s="39">
        <v>10000</v>
      </c>
      <c r="E260" s="39">
        <v>0</v>
      </c>
      <c r="F260" s="34">
        <f t="shared" si="4"/>
        <v>10000</v>
      </c>
    </row>
    <row r="261" spans="1:6" ht="63.75">
      <c r="A261" s="30" t="s">
        <v>593</v>
      </c>
      <c r="B261" s="30" t="s">
        <v>239</v>
      </c>
      <c r="C261" s="30" t="s">
        <v>546</v>
      </c>
      <c r="D261" s="39">
        <v>10000</v>
      </c>
      <c r="E261" s="39">
        <v>0</v>
      </c>
      <c r="F261" s="34">
        <f t="shared" si="4"/>
        <v>10000</v>
      </c>
    </row>
    <row r="262" spans="1:6" ht="25.5">
      <c r="A262" s="30" t="s">
        <v>131</v>
      </c>
      <c r="B262" s="30" t="s">
        <v>239</v>
      </c>
      <c r="C262" s="30" t="s">
        <v>547</v>
      </c>
      <c r="D262" s="39">
        <v>10000</v>
      </c>
      <c r="E262" s="39">
        <v>0</v>
      </c>
      <c r="F262" s="34">
        <f t="shared" si="4"/>
        <v>10000</v>
      </c>
    </row>
    <row r="263" spans="1:6" ht="25.5">
      <c r="A263" s="30" t="s">
        <v>133</v>
      </c>
      <c r="B263" s="30" t="s">
        <v>239</v>
      </c>
      <c r="C263" s="30" t="s">
        <v>548</v>
      </c>
      <c r="D263" s="39">
        <v>10000</v>
      </c>
      <c r="E263" s="39">
        <v>0</v>
      </c>
      <c r="F263" s="34">
        <f t="shared" si="4"/>
        <v>10000</v>
      </c>
    </row>
    <row r="264" spans="1:6" ht="25.5">
      <c r="A264" s="30" t="s">
        <v>594</v>
      </c>
      <c r="B264" s="30" t="s">
        <v>239</v>
      </c>
      <c r="C264" s="30" t="s">
        <v>549</v>
      </c>
      <c r="D264" s="39">
        <v>40000</v>
      </c>
      <c r="E264" s="39">
        <v>0</v>
      </c>
      <c r="F264" s="34">
        <f t="shared" si="4"/>
        <v>40000</v>
      </c>
    </row>
    <row r="265" spans="1:6" ht="12.75">
      <c r="A265" s="30" t="s">
        <v>595</v>
      </c>
      <c r="B265" s="30" t="s">
        <v>239</v>
      </c>
      <c r="C265" s="30" t="s">
        <v>550</v>
      </c>
      <c r="D265" s="39">
        <v>40000</v>
      </c>
      <c r="E265" s="39">
        <v>0</v>
      </c>
      <c r="F265" s="34">
        <f t="shared" si="4"/>
        <v>40000</v>
      </c>
    </row>
    <row r="266" spans="1:6" ht="102">
      <c r="A266" s="30" t="s">
        <v>598</v>
      </c>
      <c r="B266" s="30" t="s">
        <v>239</v>
      </c>
      <c r="C266" s="30" t="s">
        <v>551</v>
      </c>
      <c r="D266" s="39">
        <v>40000</v>
      </c>
      <c r="E266" s="39">
        <v>0</v>
      </c>
      <c r="F266" s="34">
        <f t="shared" si="4"/>
        <v>40000</v>
      </c>
    </row>
    <row r="267" spans="1:6" ht="25.5">
      <c r="A267" s="30" t="s">
        <v>215</v>
      </c>
      <c r="B267" s="30" t="s">
        <v>239</v>
      </c>
      <c r="C267" s="30" t="s">
        <v>552</v>
      </c>
      <c r="D267" s="39">
        <v>40000</v>
      </c>
      <c r="E267" s="39">
        <v>0</v>
      </c>
      <c r="F267" s="34">
        <f t="shared" si="4"/>
        <v>40000</v>
      </c>
    </row>
    <row r="268" spans="1:6" ht="12.75">
      <c r="A268" s="30" t="s">
        <v>124</v>
      </c>
      <c r="B268" s="30" t="s">
        <v>239</v>
      </c>
      <c r="C268" s="30" t="s">
        <v>553</v>
      </c>
      <c r="D268" s="39">
        <v>40000</v>
      </c>
      <c r="E268" s="39">
        <v>0</v>
      </c>
      <c r="F268" s="34">
        <f t="shared" si="4"/>
        <v>40000</v>
      </c>
    </row>
    <row r="269" spans="1:6" ht="12.75">
      <c r="A269" s="30" t="s">
        <v>130</v>
      </c>
      <c r="B269" s="30" t="s">
        <v>239</v>
      </c>
      <c r="C269" s="30" t="s">
        <v>554</v>
      </c>
      <c r="D269" s="39">
        <v>40000</v>
      </c>
      <c r="E269" s="39">
        <v>0</v>
      </c>
      <c r="F269" s="34">
        <f t="shared" si="4"/>
        <v>40000</v>
      </c>
    </row>
    <row r="270" spans="1:6" ht="25.5">
      <c r="A270" s="30" t="s">
        <v>187</v>
      </c>
      <c r="B270" s="30" t="s">
        <v>239</v>
      </c>
      <c r="C270" s="30" t="s">
        <v>119</v>
      </c>
      <c r="D270" s="39">
        <v>2042400</v>
      </c>
      <c r="E270" s="39">
        <v>1738458.93</v>
      </c>
      <c r="F270" s="34">
        <f t="shared" si="4"/>
        <v>303941.07000000007</v>
      </c>
    </row>
    <row r="271" spans="1:6" ht="12.75">
      <c r="A271" s="30" t="s">
        <v>143</v>
      </c>
      <c r="B271" s="30" t="s">
        <v>239</v>
      </c>
      <c r="C271" s="30" t="s">
        <v>120</v>
      </c>
      <c r="D271" s="39">
        <v>2042400</v>
      </c>
      <c r="E271" s="39">
        <v>1738458.93</v>
      </c>
      <c r="F271" s="34">
        <f t="shared" si="4"/>
        <v>303941.07000000007</v>
      </c>
    </row>
    <row r="272" spans="1:6" ht="38.25">
      <c r="A272" s="30" t="s">
        <v>615</v>
      </c>
      <c r="B272" s="30" t="s">
        <v>239</v>
      </c>
      <c r="C272" s="30" t="s">
        <v>555</v>
      </c>
      <c r="D272" s="39">
        <v>45600</v>
      </c>
      <c r="E272" s="39">
        <v>23506</v>
      </c>
      <c r="F272" s="34">
        <f t="shared" si="4"/>
        <v>22094</v>
      </c>
    </row>
    <row r="273" spans="1:6" ht="127.5">
      <c r="A273" s="30" t="s">
        <v>217</v>
      </c>
      <c r="B273" s="30" t="s">
        <v>239</v>
      </c>
      <c r="C273" s="30" t="s">
        <v>556</v>
      </c>
      <c r="D273" s="39">
        <v>45600</v>
      </c>
      <c r="E273" s="39">
        <v>23506</v>
      </c>
      <c r="F273" s="34">
        <f t="shared" si="4"/>
        <v>22094</v>
      </c>
    </row>
    <row r="274" spans="1:6" ht="12.75">
      <c r="A274" s="30" t="s">
        <v>124</v>
      </c>
      <c r="B274" s="30" t="s">
        <v>239</v>
      </c>
      <c r="C274" s="30" t="s">
        <v>557</v>
      </c>
      <c r="D274" s="39">
        <v>45600</v>
      </c>
      <c r="E274" s="39">
        <v>23506</v>
      </c>
      <c r="F274" s="34">
        <f t="shared" si="4"/>
        <v>22094</v>
      </c>
    </row>
    <row r="275" spans="1:6" ht="38.25">
      <c r="A275" s="30" t="s">
        <v>206</v>
      </c>
      <c r="B275" s="30" t="s">
        <v>239</v>
      </c>
      <c r="C275" s="30" t="s">
        <v>558</v>
      </c>
      <c r="D275" s="39">
        <v>45600</v>
      </c>
      <c r="E275" s="39">
        <v>23506</v>
      </c>
      <c r="F275" s="34">
        <f t="shared" si="4"/>
        <v>22094</v>
      </c>
    </row>
    <row r="276" spans="1:6" ht="63.75">
      <c r="A276" s="30" t="s">
        <v>207</v>
      </c>
      <c r="B276" s="30" t="s">
        <v>239</v>
      </c>
      <c r="C276" s="30" t="s">
        <v>559</v>
      </c>
      <c r="D276" s="39">
        <v>45600</v>
      </c>
      <c r="E276" s="39">
        <v>23506</v>
      </c>
      <c r="F276" s="34">
        <f t="shared" si="4"/>
        <v>22094</v>
      </c>
    </row>
    <row r="277" spans="1:6" ht="25.5">
      <c r="A277" s="30" t="s">
        <v>635</v>
      </c>
      <c r="B277" s="30" t="s">
        <v>239</v>
      </c>
      <c r="C277" s="30" t="s">
        <v>560</v>
      </c>
      <c r="D277" s="39">
        <v>1692800</v>
      </c>
      <c r="E277" s="39">
        <v>1410952.93</v>
      </c>
      <c r="F277" s="34">
        <f t="shared" si="4"/>
        <v>281847.07000000007</v>
      </c>
    </row>
    <row r="278" spans="1:6" ht="127.5">
      <c r="A278" s="30" t="s">
        <v>217</v>
      </c>
      <c r="B278" s="30" t="s">
        <v>239</v>
      </c>
      <c r="C278" s="30" t="s">
        <v>561</v>
      </c>
      <c r="D278" s="39">
        <v>1692800</v>
      </c>
      <c r="E278" s="39">
        <v>1410952.93</v>
      </c>
      <c r="F278" s="34">
        <f t="shared" si="4"/>
        <v>281847.07000000007</v>
      </c>
    </row>
    <row r="279" spans="1:6" ht="12.75">
      <c r="A279" s="30" t="s">
        <v>124</v>
      </c>
      <c r="B279" s="30" t="s">
        <v>239</v>
      </c>
      <c r="C279" s="30" t="s">
        <v>562</v>
      </c>
      <c r="D279" s="39">
        <v>1692800</v>
      </c>
      <c r="E279" s="39">
        <v>1410952.93</v>
      </c>
      <c r="F279" s="34">
        <f t="shared" si="4"/>
        <v>281847.07000000007</v>
      </c>
    </row>
    <row r="280" spans="1:6" ht="38.25">
      <c r="A280" s="30" t="s">
        <v>206</v>
      </c>
      <c r="B280" s="30" t="s">
        <v>239</v>
      </c>
      <c r="C280" s="30" t="s">
        <v>563</v>
      </c>
      <c r="D280" s="39">
        <v>1692800</v>
      </c>
      <c r="E280" s="39">
        <v>1410952.93</v>
      </c>
      <c r="F280" s="34">
        <f t="shared" si="4"/>
        <v>281847.07000000007</v>
      </c>
    </row>
    <row r="281" spans="1:6" ht="63.75">
      <c r="A281" s="30" t="s">
        <v>207</v>
      </c>
      <c r="B281" s="30" t="s">
        <v>239</v>
      </c>
      <c r="C281" s="30" t="s">
        <v>564</v>
      </c>
      <c r="D281" s="39">
        <v>1692800</v>
      </c>
      <c r="E281" s="39">
        <v>1410952.93</v>
      </c>
      <c r="F281" s="34">
        <f t="shared" si="4"/>
        <v>281847.07000000007</v>
      </c>
    </row>
    <row r="282" spans="1:6" ht="38.25">
      <c r="A282" s="30" t="s">
        <v>636</v>
      </c>
      <c r="B282" s="30" t="s">
        <v>239</v>
      </c>
      <c r="C282" s="30" t="s">
        <v>565</v>
      </c>
      <c r="D282" s="39">
        <v>0</v>
      </c>
      <c r="E282" s="39">
        <v>0</v>
      </c>
      <c r="F282" s="34">
        <f t="shared" si="4"/>
        <v>0</v>
      </c>
    </row>
    <row r="283" spans="1:6" ht="12.75">
      <c r="A283" s="30" t="s">
        <v>124</v>
      </c>
      <c r="B283" s="30" t="s">
        <v>239</v>
      </c>
      <c r="C283" s="30" t="s">
        <v>566</v>
      </c>
      <c r="D283" s="39">
        <v>0</v>
      </c>
      <c r="E283" s="39">
        <v>0</v>
      </c>
      <c r="F283" s="34">
        <f t="shared" si="4"/>
        <v>0</v>
      </c>
    </row>
    <row r="284" spans="1:6" ht="38.25">
      <c r="A284" s="30" t="s">
        <v>206</v>
      </c>
      <c r="B284" s="30" t="s">
        <v>239</v>
      </c>
      <c r="C284" s="30" t="s">
        <v>567</v>
      </c>
      <c r="D284" s="39">
        <v>0</v>
      </c>
      <c r="E284" s="39">
        <v>0</v>
      </c>
      <c r="F284" s="34">
        <f t="shared" si="4"/>
        <v>0</v>
      </c>
    </row>
    <row r="285" spans="1:6" ht="63.75">
      <c r="A285" s="30" t="s">
        <v>207</v>
      </c>
      <c r="B285" s="30" t="s">
        <v>239</v>
      </c>
      <c r="C285" s="30" t="s">
        <v>568</v>
      </c>
      <c r="D285" s="39">
        <v>0</v>
      </c>
      <c r="E285" s="39">
        <v>0</v>
      </c>
      <c r="F285" s="34">
        <f t="shared" si="4"/>
        <v>0</v>
      </c>
    </row>
    <row r="286" spans="1:6" ht="25.5">
      <c r="A286" s="30" t="s">
        <v>594</v>
      </c>
      <c r="B286" s="30" t="s">
        <v>239</v>
      </c>
      <c r="C286" s="30" t="s">
        <v>569</v>
      </c>
      <c r="D286" s="39">
        <v>304000</v>
      </c>
      <c r="E286" s="39">
        <v>304000</v>
      </c>
      <c r="F286" s="34">
        <f t="shared" si="4"/>
        <v>0</v>
      </c>
    </row>
    <row r="287" spans="1:6" ht="12.75">
      <c r="A287" s="30" t="s">
        <v>595</v>
      </c>
      <c r="B287" s="30" t="s">
        <v>239</v>
      </c>
      <c r="C287" s="30" t="s">
        <v>570</v>
      </c>
      <c r="D287" s="39">
        <v>304000</v>
      </c>
      <c r="E287" s="39">
        <v>304000</v>
      </c>
      <c r="F287" s="34">
        <f t="shared" si="4"/>
        <v>0</v>
      </c>
    </row>
    <row r="288" spans="1:6" ht="165.75">
      <c r="A288" s="30" t="s">
        <v>618</v>
      </c>
      <c r="B288" s="30" t="s">
        <v>239</v>
      </c>
      <c r="C288" s="30" t="s">
        <v>571</v>
      </c>
      <c r="D288" s="39">
        <v>304000</v>
      </c>
      <c r="E288" s="39">
        <v>304000</v>
      </c>
      <c r="F288" s="34">
        <f t="shared" si="4"/>
        <v>0</v>
      </c>
    </row>
    <row r="289" spans="1:6" ht="25.5">
      <c r="A289" s="30" t="s">
        <v>64</v>
      </c>
      <c r="B289" s="30" t="s">
        <v>239</v>
      </c>
      <c r="C289" s="30" t="s">
        <v>572</v>
      </c>
      <c r="D289" s="39">
        <v>304000</v>
      </c>
      <c r="E289" s="39">
        <v>304000</v>
      </c>
      <c r="F289" s="34">
        <f t="shared" si="4"/>
        <v>0</v>
      </c>
    </row>
    <row r="290" spans="1:6" ht="12.75">
      <c r="A290" s="30" t="s">
        <v>124</v>
      </c>
      <c r="B290" s="30" t="s">
        <v>239</v>
      </c>
      <c r="C290" s="30" t="s">
        <v>573</v>
      </c>
      <c r="D290" s="39">
        <v>304000</v>
      </c>
      <c r="E290" s="39">
        <v>304000</v>
      </c>
      <c r="F290" s="34">
        <f t="shared" si="4"/>
        <v>0</v>
      </c>
    </row>
    <row r="291" spans="1:6" ht="38.25">
      <c r="A291" s="30" t="s">
        <v>175</v>
      </c>
      <c r="B291" s="30" t="s">
        <v>239</v>
      </c>
      <c r="C291" s="30" t="s">
        <v>574</v>
      </c>
      <c r="D291" s="39">
        <v>304000</v>
      </c>
      <c r="E291" s="39">
        <v>304000</v>
      </c>
      <c r="F291" s="34">
        <f t="shared" si="4"/>
        <v>0</v>
      </c>
    </row>
    <row r="292" spans="1:6" ht="51">
      <c r="A292" s="30" t="s">
        <v>145</v>
      </c>
      <c r="B292" s="30" t="s">
        <v>239</v>
      </c>
      <c r="C292" s="30" t="s">
        <v>575</v>
      </c>
      <c r="D292" s="39">
        <v>304000</v>
      </c>
      <c r="E292" s="39">
        <v>304000</v>
      </c>
      <c r="F292" s="34">
        <f t="shared" si="4"/>
        <v>0</v>
      </c>
    </row>
    <row r="293" spans="1:6" ht="12.75">
      <c r="A293" s="30" t="s">
        <v>264</v>
      </c>
      <c r="B293" s="30" t="s">
        <v>239</v>
      </c>
      <c r="C293" s="30" t="s">
        <v>268</v>
      </c>
      <c r="D293" s="39">
        <v>36000</v>
      </c>
      <c r="E293" s="39">
        <v>21141.58</v>
      </c>
      <c r="F293" s="34">
        <f t="shared" si="4"/>
        <v>14858.419999999998</v>
      </c>
    </row>
    <row r="294" spans="1:6" ht="25.5">
      <c r="A294" s="30" t="s">
        <v>265</v>
      </c>
      <c r="B294" s="30" t="s">
        <v>239</v>
      </c>
      <c r="C294" s="30" t="s">
        <v>269</v>
      </c>
      <c r="D294" s="39">
        <v>36000</v>
      </c>
      <c r="E294" s="39">
        <v>21141.58</v>
      </c>
      <c r="F294" s="34">
        <f t="shared" si="4"/>
        <v>14858.419999999998</v>
      </c>
    </row>
    <row r="295" spans="1:6" ht="25.5">
      <c r="A295" s="30" t="s">
        <v>594</v>
      </c>
      <c r="B295" s="30" t="s">
        <v>239</v>
      </c>
      <c r="C295" s="30" t="s">
        <v>576</v>
      </c>
      <c r="D295" s="39">
        <v>36000</v>
      </c>
      <c r="E295" s="39">
        <v>21141.58</v>
      </c>
      <c r="F295" s="34">
        <f t="shared" si="4"/>
        <v>14858.419999999998</v>
      </c>
    </row>
    <row r="296" spans="1:6" ht="12.75">
      <c r="A296" s="30" t="s">
        <v>595</v>
      </c>
      <c r="B296" s="30" t="s">
        <v>239</v>
      </c>
      <c r="C296" s="30" t="s">
        <v>577</v>
      </c>
      <c r="D296" s="39">
        <v>36000</v>
      </c>
      <c r="E296" s="39">
        <v>21141.58</v>
      </c>
      <c r="F296" s="34">
        <f t="shared" si="4"/>
        <v>14858.419999999998</v>
      </c>
    </row>
    <row r="297" spans="1:6" ht="102">
      <c r="A297" s="30" t="s">
        <v>598</v>
      </c>
      <c r="B297" s="30" t="s">
        <v>239</v>
      </c>
      <c r="C297" s="30" t="s">
        <v>578</v>
      </c>
      <c r="D297" s="39">
        <v>36000</v>
      </c>
      <c r="E297" s="39">
        <v>21141.58</v>
      </c>
      <c r="F297" s="34">
        <f t="shared" si="4"/>
        <v>14858.419999999998</v>
      </c>
    </row>
    <row r="298" spans="1:6" ht="76.5">
      <c r="A298" s="30" t="s">
        <v>637</v>
      </c>
      <c r="B298" s="30" t="s">
        <v>239</v>
      </c>
      <c r="C298" s="30" t="s">
        <v>579</v>
      </c>
      <c r="D298" s="39">
        <v>36000</v>
      </c>
      <c r="E298" s="39">
        <v>21141.58</v>
      </c>
      <c r="F298" s="34">
        <f aca="true" t="shared" si="5" ref="F298:F310">SUM(D298-E298)</f>
        <v>14858.419999999998</v>
      </c>
    </row>
    <row r="299" spans="1:6" ht="12.75">
      <c r="A299" s="30" t="s">
        <v>124</v>
      </c>
      <c r="B299" s="30" t="s">
        <v>239</v>
      </c>
      <c r="C299" s="30" t="s">
        <v>580</v>
      </c>
      <c r="D299" s="39">
        <v>36000</v>
      </c>
      <c r="E299" s="39">
        <v>21141.58</v>
      </c>
      <c r="F299" s="34">
        <f t="shared" si="5"/>
        <v>14858.419999999998</v>
      </c>
    </row>
    <row r="300" spans="1:6" ht="25.5">
      <c r="A300" s="30" t="s">
        <v>266</v>
      </c>
      <c r="B300" s="30" t="s">
        <v>239</v>
      </c>
      <c r="C300" s="30" t="s">
        <v>581</v>
      </c>
      <c r="D300" s="39">
        <v>36000</v>
      </c>
      <c r="E300" s="39">
        <v>21141.58</v>
      </c>
      <c r="F300" s="34">
        <f t="shared" si="5"/>
        <v>14858.419999999998</v>
      </c>
    </row>
    <row r="301" spans="1:6" ht="63.75">
      <c r="A301" s="30" t="s">
        <v>267</v>
      </c>
      <c r="B301" s="30" t="s">
        <v>239</v>
      </c>
      <c r="C301" s="30" t="s">
        <v>582</v>
      </c>
      <c r="D301" s="39">
        <v>36000</v>
      </c>
      <c r="E301" s="39">
        <v>21141.58</v>
      </c>
      <c r="F301" s="34">
        <f t="shared" si="5"/>
        <v>14858.419999999998</v>
      </c>
    </row>
    <row r="302" spans="1:6" ht="25.5">
      <c r="A302" s="30" t="s">
        <v>144</v>
      </c>
      <c r="B302" s="30" t="s">
        <v>239</v>
      </c>
      <c r="C302" s="30" t="s">
        <v>121</v>
      </c>
      <c r="D302" s="39">
        <v>6000</v>
      </c>
      <c r="E302" s="39">
        <v>6000</v>
      </c>
      <c r="F302" s="34">
        <f t="shared" si="5"/>
        <v>0</v>
      </c>
    </row>
    <row r="303" spans="1:6" ht="12.75">
      <c r="A303" s="30" t="s">
        <v>188</v>
      </c>
      <c r="B303" s="30" t="s">
        <v>239</v>
      </c>
      <c r="C303" s="30" t="s">
        <v>0</v>
      </c>
      <c r="D303" s="39">
        <v>6000</v>
      </c>
      <c r="E303" s="39">
        <v>6000</v>
      </c>
      <c r="F303" s="34">
        <f t="shared" si="5"/>
        <v>0</v>
      </c>
    </row>
    <row r="304" spans="1:6" ht="38.25">
      <c r="A304" s="30" t="s">
        <v>638</v>
      </c>
      <c r="B304" s="30" t="s">
        <v>239</v>
      </c>
      <c r="C304" s="30" t="s">
        <v>583</v>
      </c>
      <c r="D304" s="39">
        <v>6000</v>
      </c>
      <c r="E304" s="39">
        <v>6000</v>
      </c>
      <c r="F304" s="34">
        <f t="shared" si="5"/>
        <v>0</v>
      </c>
    </row>
    <row r="305" spans="1:6" ht="12.75">
      <c r="A305" s="30" t="s">
        <v>595</v>
      </c>
      <c r="B305" s="30" t="s">
        <v>239</v>
      </c>
      <c r="C305" s="30" t="s">
        <v>584</v>
      </c>
      <c r="D305" s="39">
        <v>6000</v>
      </c>
      <c r="E305" s="39">
        <v>6000</v>
      </c>
      <c r="F305" s="34">
        <f t="shared" si="5"/>
        <v>0</v>
      </c>
    </row>
    <row r="306" spans="1:6" ht="153">
      <c r="A306" s="30" t="s">
        <v>639</v>
      </c>
      <c r="B306" s="30" t="s">
        <v>239</v>
      </c>
      <c r="C306" s="30" t="s">
        <v>585</v>
      </c>
      <c r="D306" s="39">
        <v>6000</v>
      </c>
      <c r="E306" s="39">
        <v>6000</v>
      </c>
      <c r="F306" s="34">
        <f t="shared" si="5"/>
        <v>0</v>
      </c>
    </row>
    <row r="307" spans="1:6" ht="63.75">
      <c r="A307" s="30" t="s">
        <v>593</v>
      </c>
      <c r="B307" s="30" t="s">
        <v>239</v>
      </c>
      <c r="C307" s="30" t="s">
        <v>586</v>
      </c>
      <c r="D307" s="39">
        <v>6000</v>
      </c>
      <c r="E307" s="39">
        <v>6000</v>
      </c>
      <c r="F307" s="34">
        <f t="shared" si="5"/>
        <v>0</v>
      </c>
    </row>
    <row r="308" spans="1:6" ht="12.75">
      <c r="A308" s="30" t="s">
        <v>124</v>
      </c>
      <c r="B308" s="30" t="s">
        <v>239</v>
      </c>
      <c r="C308" s="30" t="s">
        <v>587</v>
      </c>
      <c r="D308" s="39">
        <v>6000</v>
      </c>
      <c r="E308" s="39">
        <v>6000</v>
      </c>
      <c r="F308" s="34">
        <f t="shared" si="5"/>
        <v>0</v>
      </c>
    </row>
    <row r="309" spans="1:6" ht="12.75">
      <c r="A309" s="30" t="s">
        <v>130</v>
      </c>
      <c r="B309" s="30" t="s">
        <v>239</v>
      </c>
      <c r="C309" s="30" t="s">
        <v>588</v>
      </c>
      <c r="D309" s="39">
        <v>6000</v>
      </c>
      <c r="E309" s="39">
        <v>6000</v>
      </c>
      <c r="F309" s="34">
        <f t="shared" si="5"/>
        <v>0</v>
      </c>
    </row>
    <row r="310" spans="1:6" ht="38.25">
      <c r="A310" s="30" t="s">
        <v>189</v>
      </c>
      <c r="B310" s="35">
        <v>450</v>
      </c>
      <c r="C310" s="30" t="s">
        <v>1</v>
      </c>
      <c r="D310" s="39">
        <v>-713454.47</v>
      </c>
      <c r="E310" s="13">
        <f>SUM(Лист1!E18-Лист2!E7)</f>
        <v>1657980.5700000003</v>
      </c>
      <c r="F310" s="34">
        <f t="shared" si="5"/>
        <v>-2371435.04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L15" sqref="L15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27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55" t="s">
        <v>36</v>
      </c>
      <c r="D5" s="55"/>
      <c r="E5" s="55"/>
    </row>
    <row r="6" ht="11.25">
      <c r="A6" s="19"/>
    </row>
    <row r="7" spans="1:6" ht="11.25">
      <c r="A7" s="51" t="s">
        <v>5</v>
      </c>
      <c r="B7" s="51" t="s">
        <v>6</v>
      </c>
      <c r="C7" s="51" t="s">
        <v>35</v>
      </c>
      <c r="D7" s="51" t="s">
        <v>7</v>
      </c>
      <c r="E7" s="57" t="s">
        <v>8</v>
      </c>
      <c r="F7" s="47" t="s">
        <v>22</v>
      </c>
    </row>
    <row r="8" spans="1:6" ht="39" customHeight="1">
      <c r="A8" s="51"/>
      <c r="B8" s="51"/>
      <c r="C8" s="51"/>
      <c r="D8" s="51"/>
      <c r="E8" s="57"/>
      <c r="F8" s="47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9</v>
      </c>
      <c r="F9" s="9">
        <v>6</v>
      </c>
    </row>
    <row r="10" spans="1:6" ht="22.5">
      <c r="A10" s="25" t="s">
        <v>156</v>
      </c>
      <c r="B10" s="7">
        <v>500</v>
      </c>
      <c r="C10" s="14" t="s">
        <v>19</v>
      </c>
      <c r="D10" s="26">
        <f>SUM(D14+D18)</f>
        <v>713354.4700000007</v>
      </c>
      <c r="E10" s="13">
        <f>E13</f>
        <v>-1657980.5699999994</v>
      </c>
      <c r="F10" s="27">
        <f>D10-E10</f>
        <v>2371335.04</v>
      </c>
    </row>
    <row r="11" spans="1:6" ht="33.75">
      <c r="A11" s="25" t="s">
        <v>157</v>
      </c>
      <c r="B11" s="7">
        <v>520</v>
      </c>
      <c r="C11" s="14" t="s">
        <v>19</v>
      </c>
      <c r="D11" s="26" t="s">
        <v>15</v>
      </c>
      <c r="E11" s="26" t="s">
        <v>15</v>
      </c>
      <c r="F11" s="26" t="s">
        <v>15</v>
      </c>
    </row>
    <row r="12" spans="1:6" ht="22.5">
      <c r="A12" s="25" t="s">
        <v>158</v>
      </c>
      <c r="B12" s="7">
        <v>620</v>
      </c>
      <c r="C12" s="14" t="s">
        <v>19</v>
      </c>
      <c r="D12" s="26" t="s">
        <v>15</v>
      </c>
      <c r="E12" s="26" t="s">
        <v>15</v>
      </c>
      <c r="F12" s="26" t="s">
        <v>15</v>
      </c>
    </row>
    <row r="13" spans="1:6" ht="22.5">
      <c r="A13" s="25" t="s">
        <v>34</v>
      </c>
      <c r="B13" s="7">
        <v>700</v>
      </c>
      <c r="C13" s="28" t="s">
        <v>147</v>
      </c>
      <c r="D13" s="26">
        <f>SUM(D17+D21)</f>
        <v>713354.4700000007</v>
      </c>
      <c r="E13" s="13">
        <f>E17+E21</f>
        <v>-1657980.5699999994</v>
      </c>
      <c r="F13" s="27">
        <f>D13-E13</f>
        <v>2371335.04</v>
      </c>
    </row>
    <row r="14" spans="1:6" ht="22.5">
      <c r="A14" s="25" t="s">
        <v>159</v>
      </c>
      <c r="B14" s="7">
        <v>710</v>
      </c>
      <c r="C14" s="28" t="s">
        <v>150</v>
      </c>
      <c r="D14" s="39">
        <v>-9121445.53</v>
      </c>
      <c r="E14" s="36">
        <v>-8931975.12</v>
      </c>
      <c r="F14" s="14" t="s">
        <v>19</v>
      </c>
    </row>
    <row r="15" spans="1:6" ht="22.5">
      <c r="A15" s="25" t="s">
        <v>160</v>
      </c>
      <c r="B15" s="7">
        <v>710</v>
      </c>
      <c r="C15" s="28" t="s">
        <v>151</v>
      </c>
      <c r="D15" s="39">
        <v>-9121445.53</v>
      </c>
      <c r="E15" s="36">
        <v>-8931975.12</v>
      </c>
      <c r="F15" s="14" t="s">
        <v>19</v>
      </c>
    </row>
    <row r="16" spans="1:6" ht="33.75">
      <c r="A16" s="25" t="s">
        <v>161</v>
      </c>
      <c r="B16" s="7">
        <v>710</v>
      </c>
      <c r="C16" s="28" t="s">
        <v>152</v>
      </c>
      <c r="D16" s="39">
        <v>-9121445.53</v>
      </c>
      <c r="E16" s="36">
        <v>-8931975.12</v>
      </c>
      <c r="F16" s="14" t="s">
        <v>19</v>
      </c>
    </row>
    <row r="17" spans="1:6" ht="45">
      <c r="A17" s="25" t="s">
        <v>162</v>
      </c>
      <c r="B17" s="7">
        <v>710</v>
      </c>
      <c r="C17" s="28" t="s">
        <v>148</v>
      </c>
      <c r="D17" s="39">
        <v>-9121445.53</v>
      </c>
      <c r="E17" s="36">
        <v>-8931975.12</v>
      </c>
      <c r="F17" s="14" t="s">
        <v>19</v>
      </c>
    </row>
    <row r="18" spans="1:6" ht="22.5">
      <c r="A18" s="25" t="s">
        <v>163</v>
      </c>
      <c r="B18" s="7">
        <v>720</v>
      </c>
      <c r="C18" s="28" t="s">
        <v>153</v>
      </c>
      <c r="D18" s="38">
        <v>9834800</v>
      </c>
      <c r="E18" s="37">
        <v>7273994.55</v>
      </c>
      <c r="F18" s="14" t="s">
        <v>19</v>
      </c>
    </row>
    <row r="19" spans="1:6" ht="22.5">
      <c r="A19" s="25" t="s">
        <v>164</v>
      </c>
      <c r="B19" s="7">
        <v>720</v>
      </c>
      <c r="C19" s="28" t="s">
        <v>154</v>
      </c>
      <c r="D19" s="38">
        <v>9834800</v>
      </c>
      <c r="E19" s="37">
        <v>7273994.55</v>
      </c>
      <c r="F19" s="14" t="s">
        <v>19</v>
      </c>
    </row>
    <row r="20" spans="1:6" ht="33.75">
      <c r="A20" s="25" t="s">
        <v>165</v>
      </c>
      <c r="B20" s="7">
        <v>720</v>
      </c>
      <c r="C20" s="28" t="s">
        <v>155</v>
      </c>
      <c r="D20" s="38">
        <v>9834800</v>
      </c>
      <c r="E20" s="37">
        <v>7273994.55</v>
      </c>
      <c r="F20" s="14" t="s">
        <v>19</v>
      </c>
    </row>
    <row r="21" spans="1:6" ht="45">
      <c r="A21" s="25" t="s">
        <v>166</v>
      </c>
      <c r="B21" s="7">
        <v>720</v>
      </c>
      <c r="C21" s="28" t="s">
        <v>149</v>
      </c>
      <c r="D21" s="38">
        <v>9834800</v>
      </c>
      <c r="E21" s="37">
        <v>7273994.55</v>
      </c>
      <c r="F21" s="14" t="s">
        <v>19</v>
      </c>
    </row>
    <row r="23" spans="1:5" ht="11.25">
      <c r="A23" s="56" t="s">
        <v>271</v>
      </c>
      <c r="B23" s="56"/>
      <c r="C23" s="56"/>
      <c r="D23" s="56"/>
      <c r="E23" s="56"/>
    </row>
    <row r="25" spans="1:4" ht="11.25">
      <c r="A25" s="3" t="s">
        <v>2</v>
      </c>
      <c r="D25" s="3" t="s">
        <v>3</v>
      </c>
    </row>
    <row r="27" spans="1:5" ht="11.25">
      <c r="A27" s="55" t="s">
        <v>4</v>
      </c>
      <c r="B27" s="55"/>
      <c r="C27" s="55"/>
      <c r="D27" s="55"/>
      <c r="E27" s="55"/>
    </row>
    <row r="29" spans="1:5" ht="11.25">
      <c r="A29" s="55"/>
      <c r="B29" s="55"/>
      <c r="C29" s="55"/>
      <c r="D29" s="55"/>
      <c r="E29" s="55"/>
    </row>
    <row r="30" ht="11.25">
      <c r="A30" s="24" t="s">
        <v>640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Продвинутый Юзер</cp:lastModifiedBy>
  <cp:lastPrinted>2014-04-28T16:48:57Z</cp:lastPrinted>
  <dcterms:created xsi:type="dcterms:W3CDTF">2008-10-14T16:56:15Z</dcterms:created>
  <dcterms:modified xsi:type="dcterms:W3CDTF">2015-01-19T10:23:56Z</dcterms:modified>
  <cp:category/>
  <cp:version/>
  <cp:contentType/>
  <cp:contentStatus/>
</cp:coreProperties>
</file>